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ealy.sharepoint.com/sites/ExternalPartnerCollaborationscopy/Shared Documents/General/DE0116/SY2025 DE0116/"/>
    </mc:Choice>
  </mc:AlternateContent>
  <xr:revisionPtr revIDLastSave="0" documentId="8_{1D429DC3-7AB7-4C3C-BCA9-80079B255F5F}" xr6:coauthVersionLast="47" xr6:coauthVersionMax="47" xr10:uidLastSave="{00000000-0000-0000-0000-000000000000}"/>
  <bookViews>
    <workbookView xWindow="28680" yWindow="-120" windowWidth="29040" windowHeight="15720" xr2:uid="{A94423AC-6172-48B5-BB2A-B01ADFD7843C}"/>
  </bookViews>
  <sheets>
    <sheet name="DE0116 SY25" sheetId="1" r:id="rId1"/>
  </sheets>
  <definedNames>
    <definedName name="_xlnm._FilterDatabase" localSheetId="0" hidden="1">'DE0116 SY25'!$A$62:$M$62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8" i="1" l="1"/>
  <c r="B159" i="1"/>
  <c r="B67" i="1"/>
  <c r="B42" i="1"/>
  <c r="K27" i="1"/>
  <c r="B119" i="1"/>
  <c r="M119" i="1"/>
  <c r="H119" i="1"/>
  <c r="K64" i="1"/>
  <c r="L64" i="1" s="1"/>
  <c r="B64" i="1"/>
  <c r="H159" i="1"/>
  <c r="M159" i="1" s="1"/>
  <c r="K158" i="1"/>
  <c r="L158" i="1" s="1"/>
  <c r="H158" i="1"/>
  <c r="H157" i="1"/>
  <c r="M157" i="1" s="1"/>
  <c r="B157" i="1"/>
  <c r="K156" i="1"/>
  <c r="L156" i="1" s="1"/>
  <c r="H156" i="1"/>
  <c r="B156" i="1"/>
  <c r="H155" i="1"/>
  <c r="M155" i="1" s="1"/>
  <c r="B155" i="1"/>
  <c r="K154" i="1"/>
  <c r="L154" i="1" s="1"/>
  <c r="H154" i="1"/>
  <c r="B154" i="1"/>
  <c r="K153" i="1"/>
  <c r="L153" i="1" s="1"/>
  <c r="H153" i="1"/>
  <c r="B153" i="1"/>
  <c r="K152" i="1"/>
  <c r="L152" i="1" s="1"/>
  <c r="H152" i="1"/>
  <c r="B152" i="1"/>
  <c r="H151" i="1"/>
  <c r="M151" i="1" s="1"/>
  <c r="B151" i="1"/>
  <c r="K150" i="1"/>
  <c r="L150" i="1" s="1"/>
  <c r="H150" i="1"/>
  <c r="K149" i="1"/>
  <c r="L149" i="1" s="1"/>
  <c r="H149" i="1"/>
  <c r="B149" i="1"/>
  <c r="K148" i="1"/>
  <c r="L148" i="1" s="1"/>
  <c r="H148" i="1"/>
  <c r="B148" i="1"/>
  <c r="K147" i="1"/>
  <c r="L147" i="1" s="1"/>
  <c r="H147" i="1"/>
  <c r="B147" i="1"/>
  <c r="H146" i="1"/>
  <c r="M146" i="1" s="1"/>
  <c r="B146" i="1"/>
  <c r="H145" i="1"/>
  <c r="M145" i="1" s="1"/>
  <c r="B145" i="1"/>
  <c r="K144" i="1"/>
  <c r="L144" i="1" s="1"/>
  <c r="H144" i="1"/>
  <c r="B144" i="1"/>
  <c r="K143" i="1"/>
  <c r="L143" i="1" s="1"/>
  <c r="H143" i="1"/>
  <c r="B143" i="1"/>
  <c r="K142" i="1"/>
  <c r="L142" i="1" s="1"/>
  <c r="H142" i="1"/>
  <c r="B142" i="1"/>
  <c r="K141" i="1"/>
  <c r="L141" i="1" s="1"/>
  <c r="H141" i="1"/>
  <c r="B141" i="1"/>
  <c r="K140" i="1"/>
  <c r="L140" i="1" s="1"/>
  <c r="H140" i="1"/>
  <c r="B140" i="1"/>
  <c r="H139" i="1"/>
  <c r="M139" i="1" s="1"/>
  <c r="B139" i="1"/>
  <c r="H138" i="1"/>
  <c r="M138" i="1" s="1"/>
  <c r="B138" i="1"/>
  <c r="H137" i="1"/>
  <c r="M137" i="1" s="1"/>
  <c r="B137" i="1"/>
  <c r="H136" i="1"/>
  <c r="M136" i="1" s="1"/>
  <c r="B136" i="1"/>
  <c r="H135" i="1"/>
  <c r="M135" i="1" s="1"/>
  <c r="B135" i="1"/>
  <c r="H134" i="1"/>
  <c r="M134" i="1" s="1"/>
  <c r="B134" i="1"/>
  <c r="H133" i="1"/>
  <c r="M133" i="1" s="1"/>
  <c r="B133" i="1"/>
  <c r="H132" i="1"/>
  <c r="M132" i="1" s="1"/>
  <c r="B132" i="1"/>
  <c r="H131" i="1"/>
  <c r="M131" i="1" s="1"/>
  <c r="B131" i="1"/>
  <c r="H130" i="1"/>
  <c r="M130" i="1" s="1"/>
  <c r="B130" i="1"/>
  <c r="K129" i="1"/>
  <c r="L129" i="1" s="1"/>
  <c r="H129" i="1"/>
  <c r="B129" i="1"/>
  <c r="H128" i="1"/>
  <c r="M128" i="1" s="1"/>
  <c r="B128" i="1"/>
  <c r="H127" i="1"/>
  <c r="M127" i="1" s="1"/>
  <c r="B127" i="1"/>
  <c r="H126" i="1"/>
  <c r="M126" i="1" s="1"/>
  <c r="B126" i="1"/>
  <c r="H125" i="1"/>
  <c r="M125" i="1" s="1"/>
  <c r="B125" i="1"/>
  <c r="H124" i="1"/>
  <c r="M124" i="1" s="1"/>
  <c r="B124" i="1"/>
  <c r="H123" i="1"/>
  <c r="M123" i="1" s="1"/>
  <c r="B123" i="1"/>
  <c r="H122" i="1"/>
  <c r="M122" i="1" s="1"/>
  <c r="B122" i="1"/>
  <c r="H121" i="1"/>
  <c r="M121" i="1" s="1"/>
  <c r="B121" i="1"/>
  <c r="H120" i="1"/>
  <c r="M120" i="1" s="1"/>
  <c r="B120" i="1"/>
  <c r="H118" i="1"/>
  <c r="M118" i="1" s="1"/>
  <c r="B118" i="1"/>
  <c r="K117" i="1"/>
  <c r="L117" i="1" s="1"/>
  <c r="H117" i="1"/>
  <c r="B117" i="1"/>
  <c r="K67" i="1"/>
  <c r="L67" i="1" s="1"/>
  <c r="H67" i="1"/>
  <c r="K66" i="1"/>
  <c r="L66" i="1" s="1"/>
  <c r="H66" i="1"/>
  <c r="B66" i="1"/>
  <c r="K65" i="1"/>
  <c r="L65" i="1" s="1"/>
  <c r="H65" i="1"/>
  <c r="M65" i="1" s="1"/>
  <c r="B65" i="1"/>
  <c r="H64" i="1"/>
  <c r="M64" i="1" s="1"/>
  <c r="K63" i="1"/>
  <c r="L63" i="1" s="1"/>
  <c r="H63" i="1"/>
  <c r="B63" i="1"/>
  <c r="K42" i="1"/>
  <c r="L42" i="1" s="1"/>
  <c r="H42" i="1"/>
  <c r="K41" i="1"/>
  <c r="L41" i="1" s="1"/>
  <c r="H41" i="1"/>
  <c r="B41" i="1"/>
  <c r="K40" i="1"/>
  <c r="L40" i="1" s="1"/>
  <c r="H40" i="1"/>
  <c r="B40" i="1"/>
  <c r="K39" i="1"/>
  <c r="L39" i="1" s="1"/>
  <c r="H39" i="1"/>
  <c r="B39" i="1"/>
  <c r="K38" i="1"/>
  <c r="L38" i="1" s="1"/>
  <c r="H38" i="1"/>
  <c r="B38" i="1"/>
  <c r="K37" i="1"/>
  <c r="L37" i="1" s="1"/>
  <c r="H37" i="1"/>
  <c r="B37" i="1"/>
  <c r="K36" i="1"/>
  <c r="L36" i="1" s="1"/>
  <c r="H36" i="1"/>
  <c r="B36" i="1"/>
  <c r="K35" i="1"/>
  <c r="L35" i="1" s="1"/>
  <c r="H35" i="1"/>
  <c r="B35" i="1"/>
  <c r="K34" i="1"/>
  <c r="L34" i="1" s="1"/>
  <c r="H34" i="1"/>
  <c r="B34" i="1"/>
  <c r="K33" i="1"/>
  <c r="L33" i="1" s="1"/>
  <c r="H33" i="1"/>
  <c r="B33" i="1"/>
  <c r="K32" i="1"/>
  <c r="L32" i="1" s="1"/>
  <c r="H32" i="1"/>
  <c r="B32" i="1"/>
  <c r="K31" i="1"/>
  <c r="L31" i="1" s="1"/>
  <c r="H31" i="1"/>
  <c r="B31" i="1"/>
  <c r="K30" i="1"/>
  <c r="L30" i="1" s="1"/>
  <c r="H30" i="1"/>
  <c r="B30" i="1"/>
  <c r="K29" i="1"/>
  <c r="L29" i="1" s="1"/>
  <c r="H29" i="1"/>
  <c r="B29" i="1"/>
  <c r="K28" i="1"/>
  <c r="L28" i="1" s="1"/>
  <c r="H28" i="1"/>
  <c r="B28" i="1"/>
  <c r="L27" i="1"/>
  <c r="H27" i="1"/>
  <c r="B27" i="1"/>
  <c r="K26" i="1"/>
  <c r="L26" i="1" s="1"/>
  <c r="H26" i="1"/>
  <c r="B26" i="1"/>
  <c r="K25" i="1"/>
  <c r="L25" i="1" s="1"/>
  <c r="H25" i="1"/>
  <c r="B25" i="1"/>
  <c r="K24" i="1"/>
  <c r="L24" i="1" s="1"/>
  <c r="H24" i="1"/>
  <c r="B24" i="1"/>
  <c r="K23" i="1"/>
  <c r="L23" i="1" s="1"/>
  <c r="H23" i="1"/>
  <c r="B23" i="1"/>
  <c r="K22" i="1"/>
  <c r="L22" i="1" s="1"/>
  <c r="H22" i="1"/>
  <c r="B22" i="1"/>
  <c r="K21" i="1"/>
  <c r="L21" i="1" s="1"/>
  <c r="H21" i="1"/>
  <c r="B21" i="1"/>
  <c r="K20" i="1"/>
  <c r="L20" i="1" s="1"/>
  <c r="H20" i="1"/>
  <c r="B20" i="1"/>
  <c r="K19" i="1"/>
  <c r="L19" i="1" s="1"/>
  <c r="H19" i="1"/>
  <c r="B19" i="1"/>
  <c r="K18" i="1"/>
  <c r="L18" i="1" s="1"/>
  <c r="H18" i="1"/>
  <c r="B18" i="1"/>
  <c r="K17" i="1"/>
  <c r="L17" i="1" s="1"/>
  <c r="H17" i="1"/>
  <c r="B17" i="1"/>
  <c r="K16" i="1"/>
  <c r="L16" i="1" s="1"/>
  <c r="H16" i="1"/>
  <c r="B16" i="1"/>
  <c r="K15" i="1"/>
  <c r="L15" i="1" s="1"/>
  <c r="H15" i="1"/>
  <c r="B15" i="1"/>
  <c r="K14" i="1"/>
  <c r="L14" i="1" s="1"/>
  <c r="H14" i="1"/>
  <c r="B14" i="1"/>
  <c r="K13" i="1"/>
  <c r="L13" i="1" s="1"/>
  <c r="H13" i="1"/>
  <c r="B13" i="1"/>
  <c r="M36" i="1" l="1"/>
  <c r="M66" i="1"/>
  <c r="M67" i="1"/>
  <c r="M160" i="1"/>
  <c r="M19" i="1"/>
  <c r="B160" i="1"/>
  <c r="B108" i="1"/>
  <c r="M140" i="1"/>
  <c r="M141" i="1"/>
  <c r="M148" i="1"/>
  <c r="M154" i="1"/>
  <c r="M158" i="1"/>
  <c r="M42" i="1"/>
  <c r="M35" i="1"/>
  <c r="M32" i="1"/>
  <c r="M33" i="1"/>
  <c r="M25" i="1"/>
  <c r="M21" i="1"/>
  <c r="M143" i="1"/>
  <c r="M156" i="1"/>
  <c r="M144" i="1"/>
  <c r="M149" i="1"/>
  <c r="M129" i="1"/>
  <c r="M142" i="1"/>
  <c r="M147" i="1"/>
  <c r="M63" i="1"/>
  <c r="M15" i="1"/>
  <c r="M39" i="1"/>
  <c r="B54" i="1"/>
  <c r="M18" i="1"/>
  <c r="M17" i="1"/>
  <c r="M41" i="1"/>
  <c r="M26" i="1"/>
  <c r="M29" i="1"/>
  <c r="M23" i="1"/>
  <c r="M34" i="1"/>
  <c r="M37" i="1"/>
  <c r="M13" i="1"/>
  <c r="M40" i="1"/>
  <c r="M20" i="1"/>
  <c r="M16" i="1"/>
  <c r="M28" i="1"/>
  <c r="M30" i="1"/>
  <c r="M24" i="1"/>
  <c r="M22" i="1"/>
  <c r="M38" i="1"/>
  <c r="M31" i="1"/>
  <c r="M150" i="1"/>
  <c r="M153" i="1"/>
  <c r="M14" i="1"/>
  <c r="M27" i="1"/>
  <c r="M117" i="1"/>
  <c r="M152" i="1"/>
  <c r="A162" i="1" l="1"/>
  <c r="L162" i="1"/>
  <c r="M108" i="1"/>
  <c r="M54" i="1"/>
</calcChain>
</file>

<file path=xl/sharedStrings.xml><?xml version="1.0" encoding="utf-8"?>
<sst xmlns="http://schemas.openxmlformats.org/spreadsheetml/2006/main" count="335" uniqueCount="157">
  <si>
    <t xml:space="preserve">School Name </t>
  </si>
  <si>
    <t>Month</t>
  </si>
  <si>
    <t xml:space="preserve">  Year</t>
  </si>
  <si>
    <t>Inventory Taken By</t>
  </si>
  <si>
    <t xml:space="preserve">   Signature</t>
  </si>
  <si>
    <t>Title</t>
  </si>
  <si>
    <t xml:space="preserve"> </t>
  </si>
  <si>
    <t>Date</t>
  </si>
  <si>
    <t>Dry Storage Items</t>
  </si>
  <si>
    <t>Receipts</t>
  </si>
  <si>
    <t>Classification
and 
Food Item</t>
  </si>
  <si>
    <t>Quantity on Hand</t>
  </si>
  <si>
    <t xml:space="preserve">Received </t>
  </si>
  <si>
    <t>Value</t>
  </si>
  <si>
    <t>Shipping Unit</t>
  </si>
  <si>
    <t>Broken Unit</t>
  </si>
  <si>
    <t>Total</t>
  </si>
  <si>
    <t>This</t>
  </si>
  <si>
    <t>(USDA</t>
  </si>
  <si>
    <t>Number</t>
  </si>
  <si>
    <t>Unit</t>
  </si>
  <si>
    <t>USDA</t>
  </si>
  <si>
    <t>Subtotal</t>
  </si>
  <si>
    <t>Cost</t>
  </si>
  <si>
    <t>Cost)</t>
  </si>
  <si>
    <t>Case</t>
  </si>
  <si>
    <t>(1)</t>
  </si>
  <si>
    <t>(2)</t>
  </si>
  <si>
    <t>WBSCM #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</si>
  <si>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</si>
  <si>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</si>
  <si>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</si>
  <si>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</si>
  <si>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</si>
  <si>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</si>
  <si>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</si>
  <si>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</si>
  <si>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</si>
  <si>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APPLE SLICES CAN-6/10</t>
  </si>
  <si>
    <t>6/#10</t>
  </si>
  <si>
    <t>#10</t>
  </si>
  <si>
    <t>APPLESAUCE UNSWEETENED CAN-6/10</t>
  </si>
  <si>
    <t>APPLESAUCE CUP-96/4.5</t>
  </si>
  <si>
    <t>96/4.5 oz.</t>
  </si>
  <si>
    <t>4.5 oz.</t>
  </si>
  <si>
    <t>BEANS BABY LIMA CAN-6/10</t>
  </si>
  <si>
    <t>BEANS BLACK TURTLE CAN-6/10</t>
  </si>
  <si>
    <t>BEANS GARBANZO CAN-6/10</t>
  </si>
  <si>
    <t>BEANS BLACKEYE CAN-6/10</t>
  </si>
  <si>
    <t>BEANS GREEN CAN-6/10</t>
  </si>
  <si>
    <t>BEANS PINTO CAN-6/10</t>
  </si>
  <si>
    <t>BEANS RED KIDNEY CAN-6/10</t>
  </si>
  <si>
    <t>BEANS REFRIED CAN-6/10</t>
  </si>
  <si>
    <t>BEANS VEGETARIAN CAN-6/10</t>
  </si>
  <si>
    <t>CARROTS CAN-6/10</t>
  </si>
  <si>
    <t>CORN WHOLE KERNEL(LIQ) CAN-6/10</t>
  </si>
  <si>
    <t>CRANBERRIES DRIED PKG-300/1.16 OZ</t>
  </si>
  <si>
    <t>300/1.16 oz.</t>
  </si>
  <si>
    <t>#1.16</t>
  </si>
  <si>
    <t>MIXED FRUIT EX LT CAN-6/10</t>
  </si>
  <si>
    <t>PEACHES CLING DICED EX LT  CAN-6/10</t>
  </si>
  <si>
    <t>PEACHES CLING SLICES EX LT CAN-6/10</t>
  </si>
  <si>
    <t>PEARS DICED EX LT CAN-6/10</t>
  </si>
  <si>
    <t>PEARS HALVES EX LT CAN-6/10</t>
  </si>
  <si>
    <t>PEARS SLICES EX LT CAN-6/10</t>
  </si>
  <si>
    <t>PEAS CAN-6/10</t>
  </si>
  <si>
    <t>SPAGHETTI SAUCE MEATLESS CAN-6/10</t>
  </si>
  <si>
    <t>SWEET POTATOES W/ SYRUP CAN-6/10</t>
  </si>
  <si>
    <t>TOMATO DICED CAN-6/10</t>
  </si>
  <si>
    <t>TOMATO SALSA CAN-6/10</t>
  </si>
  <si>
    <t>OIL SOYBEAN LOW SAT FAT BTL-6/1 GAL</t>
  </si>
  <si>
    <t>6/1 gal.</t>
  </si>
  <si>
    <t>1 gal.</t>
  </si>
  <si>
    <t>OIL VEGETABLE BTL-6/1 GAL</t>
  </si>
  <si>
    <t>PEANUT BUTTER SMOOTH JAR-6/5 LB</t>
  </si>
  <si>
    <t>6/#5</t>
  </si>
  <si>
    <t>#5</t>
  </si>
  <si>
    <t>PEANUT BUTTER SMOOTH PKG-120/1.1 OZ</t>
  </si>
  <si>
    <t>120/1.1 oz</t>
  </si>
  <si>
    <t>#1.1</t>
  </si>
  <si>
    <t xml:space="preserve">Cooler Items </t>
  </si>
  <si>
    <t>CHEESE CHED YEL SHRED BAG-6/5 LB</t>
  </si>
  <si>
    <t>6/5#</t>
  </si>
  <si>
    <t>5#</t>
  </si>
  <si>
    <t>CHEESE CHED RDU FAT YEL SHRED BAG-6/5 LB</t>
  </si>
  <si>
    <t>CHEESE BLEND AMER SKM YEL SLC LVS-6/5 LB</t>
  </si>
  <si>
    <t>CHEESE CHED YEL SHRED-PKG 6/2 LB</t>
  </si>
  <si>
    <t>6/2#</t>
  </si>
  <si>
    <t>2#</t>
  </si>
  <si>
    <t>RAISINS BOX-144/1.33 OZ</t>
  </si>
  <si>
    <t>144/1.33 oz.</t>
  </si>
  <si>
    <t>1.33 oz</t>
  </si>
  <si>
    <t>Freezer Items</t>
  </si>
  <si>
    <t>APRICOT FRZ CUP-96/4.5 OZ</t>
  </si>
  <si>
    <t>BEANS GREEN FRZ CTN-30 LB</t>
  </si>
  <si>
    <t>30#</t>
  </si>
  <si>
    <t>111054</t>
  </si>
  <si>
    <t>BEANS GREEN FRZ CTN-12/2 LB</t>
  </si>
  <si>
    <t>12/2 LB</t>
  </si>
  <si>
    <t>BEEF FINE GROUND FRZ CTN-40 LB</t>
  </si>
  <si>
    <t>40#</t>
  </si>
  <si>
    <t>BEEF 100% PTY 85/15 FRZ 2.0MMA CTN-40 LB</t>
  </si>
  <si>
    <t>BEEF SPP PTY HSTYLE CKD 2.0MMA CTN-40 LB</t>
  </si>
  <si>
    <t>BEEF CRUMBLES W/SPP PKG-4/10 LB</t>
  </si>
  <si>
    <t>4/10#</t>
  </si>
  <si>
    <t>BEEF PATTY CKD FRZ 2.0 MMA CTN-40 LB</t>
  </si>
  <si>
    <t>BLUEBERRY HIGHBUSH FRZ CTN-30 LB</t>
  </si>
  <si>
    <t>BLUEBERRY HIGHBUSH FRZ CTN-12/2.5 LB</t>
  </si>
  <si>
    <t>12/2.5#</t>
  </si>
  <si>
    <t>BROCCOLI FRZ CTN-30 LB</t>
  </si>
  <si>
    <t>CARROTS FRZ CTN-30 LB</t>
  </si>
  <si>
    <t>CATFISH STRIPS BRD OVN RDY PKG-4/10 LB</t>
  </si>
  <si>
    <t>10#</t>
  </si>
  <si>
    <t>CHEESE MOZ LM PART SKIM FRZ LVS-8/6 LB</t>
  </si>
  <si>
    <t>8/6#</t>
  </si>
  <si>
    <t>CHEESE MOZ LM PART SKM SHRD FRZ BOX-30LB</t>
  </si>
  <si>
    <t>CHICKEN CUT-UP FRZ CTN-40 LB</t>
  </si>
  <si>
    <t>CHICKEN CUT UP FRZ CTN-40 LB</t>
  </si>
  <si>
    <t>CHICKEN DICED CTN-40 LB</t>
  </si>
  <si>
    <t>CHICKEN FAJITA STRIPS CTN-30 LB</t>
  </si>
  <si>
    <t>CHICKEN FILLETS UNBRD FRZ CTN-30 LB</t>
  </si>
  <si>
    <t>CHICKEN OVEN ROASTED FRZ 8 PC CTN-30 LB</t>
  </si>
  <si>
    <t>CORN FRZ CTN-30 LB</t>
  </si>
  <si>
    <t>EGG PATTY ROUND FRZ CTN-25 LB</t>
  </si>
  <si>
    <t>25#</t>
  </si>
  <si>
    <t>EGGS WHOLE FRZ CTN-6/5 LB</t>
  </si>
  <si>
    <t>MIXED BERRY FRZ CUP-96/4.OZ</t>
  </si>
  <si>
    <t>96/4 oz.</t>
  </si>
  <si>
    <t>4 oz.</t>
  </si>
  <si>
    <t>ORANGE JUICE SINGLE CTN-70/4 OZ</t>
  </si>
  <si>
    <t>70/4 oz</t>
  </si>
  <si>
    <t>ORANGE JUICE SINGLE FRZ CUP-96/4 OZ</t>
  </si>
  <si>
    <t>PEACH FREESTONE DICED FRZ CUP-96/4.4 OZ</t>
  </si>
  <si>
    <t>96/4.4 oz.</t>
  </si>
  <si>
    <t>4.4 oz.</t>
  </si>
  <si>
    <t>PEACHES FREESTONE SLICES FRZ CTN-20 LB</t>
  </si>
  <si>
    <t>20#</t>
  </si>
  <si>
    <t>PEAS GREEN FRZ CTN-30 LB</t>
  </si>
  <si>
    <t>PORK HAM WATERAD SLC FRZ PKG-8/5 LB</t>
  </si>
  <si>
    <t>8/5#</t>
  </si>
  <si>
    <t>PORK HAM WTRADCBEDFRZ PKG- 8/5 LB</t>
  </si>
  <si>
    <t>PORK HAM WTRADCBEDFRZ PKG-4/10 LB</t>
  </si>
  <si>
    <t xml:space="preserve">4/10#  </t>
  </si>
  <si>
    <t>PORK PULLED CKD PKG-8/5 LB</t>
  </si>
  <si>
    <t>PORK ROAST LEG FRZ CTN-32-40 LB</t>
  </si>
  <si>
    <t>36# Average</t>
  </si>
  <si>
    <t>POTATOES OVENS FRY PKG-6/5 LB</t>
  </si>
  <si>
    <t>POTATOES WEDGE FRZ PKG-6/5 LB</t>
  </si>
  <si>
    <t>STRAWBERRY FRZ CUP-96/4.5 OZ</t>
  </si>
  <si>
    <t>STRAWBERRY SLICES FRZ CTN-30 LB</t>
  </si>
  <si>
    <t>STRAWBERRY WHOLE UNSWT IQF CTN-6/5 LB</t>
  </si>
  <si>
    <t>TURKEY BREAST DELI FRZ CTN-40 LB</t>
  </si>
  <si>
    <t>TURKEY BREAST DELI SLICED FRZ PKG-8/5 LB</t>
  </si>
  <si>
    <t>TURKEY ROASTS FRZ CTN-32-48 LB</t>
  </si>
  <si>
    <t>44# Average</t>
  </si>
  <si>
    <t>Grand Total Receipts</t>
  </si>
  <si>
    <t>Grand 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</si>
</sst>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$-409]* #,##0.00_);_([$$-409]* \(#,##0.00\);_([$$-409]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444444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gradientFill degree="90">
        <stop position="0">
          <color theme="1" tint="0.34900967436750391"/>
        </stop>
        <stop position="1">
          <color theme="1" tint="0.1490218817712943"/>
        </stop>
      </gradientFill>
    </fill>
    <fill>
      <patternFill patternType="solid">
        <fgColor theme="0"/>
        <bgColor auto="1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162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vertical="center"/>
      <protection locked="0"/>
    </xf>
    <xf numFmtId="2" fontId="5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2" fontId="5" fillId="0" borderId="0" xfId="0" applyNumberFormat="1" applyFont="1" applyAlignment="1" applyProtection="1">
      <alignment vertical="top"/>
      <protection locked="0"/>
    </xf>
    <xf numFmtId="2" fontId="5" fillId="0" borderId="0" xfId="0" applyNumberFormat="1" applyFont="1" applyAlignment="1" applyProtection="1">
      <alignment horizontal="right" vertical="top"/>
      <protection locked="0"/>
    </xf>
    <xf numFmtId="2" fontId="5" fillId="0" borderId="0" xfId="0" applyNumberFormat="1" applyFont="1" applyAlignment="1" applyProtection="1">
      <alignment horizontal="right" vertical="center"/>
      <protection locked="0"/>
    </xf>
    <xf numFmtId="2" fontId="5" fillId="0" borderId="7" xfId="0" applyNumberFormat="1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43" fontId="4" fillId="0" borderId="14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/>
    <xf numFmtId="1" fontId="5" fillId="0" borderId="7" xfId="0" applyNumberFormat="1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2" fontId="5" fillId="0" borderId="7" xfId="0" applyNumberFormat="1" applyFont="1" applyBorder="1" applyAlignment="1">
      <alignment horizontal="right"/>
    </xf>
    <xf numFmtId="0" fontId="5" fillId="2" borderId="7" xfId="0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>
      <alignment horizontal="right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Protection="1"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2" fontId="5" fillId="0" borderId="7" xfId="0" applyNumberFormat="1" applyFont="1" applyBorder="1" applyProtection="1"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0" fontId="5" fillId="0" borderId="7" xfId="0" applyFont="1" applyBorder="1" applyAlignment="1" applyProtection="1">
      <alignment vertical="center"/>
      <protection locked="0"/>
    </xf>
    <xf numFmtId="2" fontId="5" fillId="0" borderId="7" xfId="0" applyNumberFormat="1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43" fontId="4" fillId="0" borderId="7" xfId="1" applyFont="1" applyBorder="1" applyAlignment="1" applyProtection="1">
      <alignment vertical="center"/>
    </xf>
    <xf numFmtId="0" fontId="5" fillId="5" borderId="7" xfId="0" applyFont="1" applyFill="1" applyBorder="1" applyAlignment="1" applyProtection="1">
      <alignment horizontal="center" vertical="center"/>
      <protection locked="0"/>
    </xf>
    <xf numFmtId="2" fontId="5" fillId="5" borderId="7" xfId="0" applyNumberFormat="1" applyFont="1" applyFill="1" applyBorder="1" applyAlignment="1" applyProtection="1">
      <alignment horizontal="right" vertical="center"/>
      <protection locked="0"/>
    </xf>
    <xf numFmtId="0" fontId="5" fillId="5" borderId="7" xfId="0" applyFont="1" applyFill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/>
    <xf numFmtId="1" fontId="6" fillId="0" borderId="7" xfId="0" applyNumberFormat="1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16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>
      <alignment horizontal="right"/>
    </xf>
    <xf numFmtId="2" fontId="5" fillId="0" borderId="18" xfId="0" applyNumberFormat="1" applyFont="1" applyBorder="1"/>
    <xf numFmtId="0" fontId="5" fillId="5" borderId="0" xfId="0" applyFont="1" applyFill="1" applyAlignment="1" applyProtection="1">
      <alignment horizontal="center"/>
      <protection locked="0"/>
    </xf>
    <xf numFmtId="2" fontId="5" fillId="5" borderId="0" xfId="0" applyNumberFormat="1" applyFont="1" applyFill="1" applyAlignment="1" applyProtection="1">
      <alignment horizontal="right"/>
      <protection locked="0"/>
    </xf>
    <xf numFmtId="0" fontId="5" fillId="5" borderId="0" xfId="0" applyFont="1" applyFill="1" applyProtection="1">
      <protection locked="0"/>
    </xf>
    <xf numFmtId="2" fontId="5" fillId="0" borderId="3" xfId="0" applyNumberFormat="1" applyFont="1" applyBorder="1"/>
    <xf numFmtId="1" fontId="6" fillId="0" borderId="7" xfId="0" applyNumberFormat="1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quotePrefix="1" applyNumberFormat="1" applyFont="1" applyBorder="1" applyAlignment="1">
      <alignment horizontal="right"/>
    </xf>
    <xf numFmtId="2" fontId="5" fillId="0" borderId="4" xfId="0" applyNumberFormat="1" applyFont="1" applyBorder="1"/>
    <xf numFmtId="0" fontId="5" fillId="0" borderId="6" xfId="0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right"/>
    </xf>
    <xf numFmtId="2" fontId="5" fillId="0" borderId="6" xfId="0" applyNumberFormat="1" applyFont="1" applyBorder="1"/>
    <xf numFmtId="2" fontId="5" fillId="0" borderId="7" xfId="0" quotePrefix="1" applyNumberFormat="1" applyFont="1" applyBorder="1" applyAlignment="1">
      <alignment horizontal="right"/>
    </xf>
    <xf numFmtId="2" fontId="5" fillId="0" borderId="18" xfId="0" quotePrefix="1" applyNumberFormat="1" applyFont="1" applyBorder="1" applyAlignment="1">
      <alignment horizontal="right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2" fontId="5" fillId="5" borderId="10" xfId="0" applyNumberFormat="1" applyFont="1" applyFill="1" applyBorder="1" applyAlignment="1" applyProtection="1">
      <alignment horizontal="right" vertical="center"/>
      <protection locked="0"/>
    </xf>
    <xf numFmtId="0" fontId="5" fillId="5" borderId="10" xfId="0" applyFont="1" applyFill="1" applyBorder="1" applyAlignment="1" applyProtection="1">
      <alignment vertical="center"/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2" fontId="5" fillId="5" borderId="14" xfId="0" applyNumberFormat="1" applyFont="1" applyFill="1" applyBorder="1" applyAlignment="1" applyProtection="1">
      <alignment horizontal="right" vertical="center"/>
      <protection locked="0"/>
    </xf>
    <xf numFmtId="0" fontId="5" fillId="5" borderId="14" xfId="0" applyFont="1" applyFill="1" applyBorder="1" applyAlignment="1" applyProtection="1">
      <alignment vertical="center"/>
      <protection locked="0"/>
    </xf>
    <xf numFmtId="0" fontId="5" fillId="5" borderId="16" xfId="0" applyFont="1" applyFill="1" applyBorder="1" applyAlignment="1" applyProtection="1">
      <alignment vertical="center"/>
      <protection locked="0"/>
    </xf>
    <xf numFmtId="0" fontId="5" fillId="6" borderId="7" xfId="0" applyFont="1" applyFill="1" applyBorder="1" applyAlignment="1" applyProtection="1">
      <alignment horizontal="center"/>
      <protection locked="0"/>
    </xf>
    <xf numFmtId="2" fontId="5" fillId="6" borderId="7" xfId="0" applyNumberFormat="1" applyFont="1" applyFill="1" applyBorder="1" applyAlignment="1" applyProtection="1">
      <alignment horizontal="right"/>
      <protection locked="0"/>
    </xf>
    <xf numFmtId="0" fontId="5" fillId="6" borderId="7" xfId="0" applyFont="1" applyFill="1" applyBorder="1" applyProtection="1">
      <protection locked="0"/>
    </xf>
    <xf numFmtId="43" fontId="4" fillId="0" borderId="7" xfId="1" applyFont="1" applyBorder="1" applyAlignment="1" applyProtection="1">
      <alignment vertical="center"/>
      <protection locked="0"/>
    </xf>
    <xf numFmtId="2" fontId="4" fillId="0" borderId="7" xfId="0" applyNumberFormat="1" applyFont="1" applyBorder="1" applyAlignment="1" applyProtection="1">
      <alignment vertical="center"/>
      <protection locked="0"/>
    </xf>
    <xf numFmtId="2" fontId="4" fillId="0" borderId="7" xfId="0" quotePrefix="1" applyNumberFormat="1" applyFont="1" applyBorder="1" applyAlignment="1" applyProtection="1">
      <alignment horizontal="center" vertical="center"/>
      <protection locked="0"/>
    </xf>
    <xf numFmtId="2" fontId="4" fillId="0" borderId="7" xfId="0" applyNumberFormat="1" applyFont="1" applyBorder="1" applyAlignment="1" applyProtection="1">
      <alignment horizontal="center" vertical="center"/>
      <protection locked="0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Continuous" vertical="center"/>
      <protection locked="0"/>
    </xf>
    <xf numFmtId="1" fontId="5" fillId="0" borderId="7" xfId="0" applyNumberFormat="1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7" xfId="0" applyFont="1" applyBorder="1" applyAlignment="1">
      <alignment vertical="top"/>
    </xf>
    <xf numFmtId="2" fontId="4" fillId="0" borderId="7" xfId="0" applyNumberFormat="1" applyFont="1" applyBorder="1" applyAlignment="1" applyProtection="1">
      <alignment horizontal="right" vertical="center"/>
      <protection locked="0"/>
    </xf>
    <xf numFmtId="4" fontId="6" fillId="0" borderId="7" xfId="0" applyNumberFormat="1" applyFont="1" applyBorder="1" applyAlignment="1">
      <alignment horizontal="right" vertical="top"/>
    </xf>
    <xf numFmtId="4" fontId="6" fillId="0" borderId="7" xfId="0" applyNumberFormat="1" applyFont="1" applyBorder="1" applyAlignment="1" applyProtection="1">
      <alignment horizontal="right"/>
      <protection locked="0"/>
    </xf>
    <xf numFmtId="0" fontId="5" fillId="5" borderId="7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5" borderId="10" xfId="0" applyFont="1" applyFill="1" applyBorder="1" applyAlignment="1" applyProtection="1">
      <alignment horizontal="right" vertical="center"/>
      <protection locked="0"/>
    </xf>
    <xf numFmtId="0" fontId="5" fillId="5" borderId="14" xfId="0" applyFont="1" applyFill="1" applyBorder="1" applyAlignment="1" applyProtection="1">
      <alignment horizontal="right" vertical="center"/>
      <protection locked="0"/>
    </xf>
    <xf numFmtId="2" fontId="5" fillId="2" borderId="7" xfId="0" applyNumberFormat="1" applyFont="1" applyFill="1" applyBorder="1"/>
    <xf numFmtId="2" fontId="5" fillId="2" borderId="7" xfId="0" applyNumberFormat="1" applyFont="1" applyFill="1" applyBorder="1" applyAlignment="1">
      <alignment horizontal="right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vertical="top"/>
    </xf>
    <xf numFmtId="2" fontId="10" fillId="0" borderId="7" xfId="0" applyNumberFormat="1" applyFont="1" applyBorder="1"/>
    <xf numFmtId="0" fontId="10" fillId="0" borderId="7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7" xfId="0" quotePrefix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wrapText="1"/>
    </xf>
    <xf numFmtId="0" fontId="10" fillId="0" borderId="7" xfId="0" applyFont="1" applyBorder="1" applyAlignment="1">
      <alignment horizontal="left" vertical="top"/>
    </xf>
    <xf numFmtId="0" fontId="10" fillId="0" borderId="7" xfId="0" applyFont="1" applyBorder="1" applyAlignment="1">
      <alignment vertical="top"/>
    </xf>
    <xf numFmtId="4" fontId="10" fillId="0" borderId="7" xfId="0" applyNumberFormat="1" applyFont="1" applyBorder="1" applyAlignment="1">
      <alignment vertical="top"/>
    </xf>
    <xf numFmtId="0" fontId="10" fillId="0" borderId="7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21" xfId="0" applyFont="1" applyBorder="1" applyAlignment="1">
      <alignment vertical="top"/>
    </xf>
    <xf numFmtId="4" fontId="6" fillId="0" borderId="21" xfId="0" applyNumberFormat="1" applyFont="1" applyBorder="1" applyAlignment="1">
      <alignment horizontal="right" vertical="top"/>
    </xf>
    <xf numFmtId="0" fontId="8" fillId="0" borderId="21" xfId="0" applyFont="1" applyBorder="1" applyAlignment="1">
      <alignment horizontal="right" vertical="top"/>
    </xf>
    <xf numFmtId="4" fontId="0" fillId="0" borderId="21" xfId="0" applyNumberFormat="1" applyBorder="1" applyAlignment="1">
      <alignment vertical="top"/>
    </xf>
    <xf numFmtId="4" fontId="6" fillId="2" borderId="21" xfId="0" applyNumberFormat="1" applyFont="1" applyFill="1" applyBorder="1" applyAlignment="1">
      <alignment horizontal="right" vertical="top"/>
    </xf>
    <xf numFmtId="4" fontId="6" fillId="2" borderId="21" xfId="0" applyNumberFormat="1" applyFont="1" applyFill="1" applyBorder="1" applyAlignment="1">
      <alignment vertical="top"/>
    </xf>
    <xf numFmtId="2" fontId="5" fillId="0" borderId="21" xfId="0" applyNumberFormat="1" applyFont="1" applyBorder="1" applyAlignment="1" applyProtection="1">
      <alignment horizontal="right" vertical="center"/>
      <protection locked="0"/>
    </xf>
    <xf numFmtId="4" fontId="6" fillId="0" borderId="21" xfId="0" applyNumberFormat="1" applyFont="1" applyBorder="1" applyAlignment="1" applyProtection="1">
      <alignment horizontal="right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2" fontId="5" fillId="2" borderId="3" xfId="0" applyNumberFormat="1" applyFont="1" applyFill="1" applyBorder="1"/>
    <xf numFmtId="2" fontId="5" fillId="0" borderId="3" xfId="0" applyNumberFormat="1" applyFont="1" applyBorder="1" applyAlignment="1" applyProtection="1">
      <alignment vertical="center"/>
      <protection locked="0"/>
    </xf>
    <xf numFmtId="2" fontId="4" fillId="0" borderId="18" xfId="0" applyNumberFormat="1" applyFont="1" applyBorder="1" applyAlignment="1" applyProtection="1">
      <alignment horizontal="right" vertical="center"/>
      <protection locked="0"/>
    </xf>
    <xf numFmtId="0" fontId="5" fillId="5" borderId="6" xfId="0" applyFont="1" applyFill="1" applyBorder="1" applyAlignment="1" applyProtection="1">
      <alignment horizontal="right" vertical="center"/>
      <protection locked="0"/>
    </xf>
    <xf numFmtId="2" fontId="11" fillId="0" borderId="21" xfId="0" applyNumberFormat="1" applyFont="1" applyBorder="1" applyAlignment="1">
      <alignment vertical="top"/>
    </xf>
    <xf numFmtId="0" fontId="10" fillId="0" borderId="22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 wrapText="1"/>
      <protection locked="0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2" fillId="0" borderId="0" xfId="0" applyFont="1" applyAlignment="1">
      <alignment horizontal="center"/>
    </xf>
    <xf numFmtId="2" fontId="4" fillId="0" borderId="21" xfId="0" applyNumberFormat="1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vertical="top"/>
    </xf>
    <xf numFmtId="0" fontId="6" fillId="0" borderId="22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8" fillId="0" borderId="21" xfId="0" applyFont="1" applyBorder="1" applyAlignment="1">
      <alignment vertical="top"/>
    </xf>
    <xf numFmtId="0" fontId="6" fillId="0" borderId="18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7" xfId="0" quotePrefix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</cellXfs>
  <cellStyles count="5">
    <cellStyle name="Comma" xfId="1" builtinId="3"/>
    <cellStyle name="Normal" xfId="0" builtinId="0"/>
    <cellStyle name="Normal 16 2" xfId="2" xr:uid="{A274FFA7-F3F7-49BC-B015-BDAD8FEA0D8B}"/>
    <cellStyle name="Normal 2" xfId="3" xr:uid="{51432258-4A8E-4698-BE08-B3062BB6D3E7}"/>
    <cellStyle name="Normal 3" xfId="4" xr:uid="{6CD98CB9-A93B-42BF-B2D0-E4A6025F07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A619F-A71F-45B0-A99D-78E719BE050E}">
  <sheetPr>
    <pageSetUpPr fitToPage="1"/>
  </sheetPr>
  <dimension ref="A1:M196"/>
  <sheetViews>
    <sheetView showGridLines="0" tabSelected="1" view="pageLayout" topLeftCell="A116" zoomScaleNormal="100" workbookViewId="0">
      <selection activeCell="P151" sqref="P151"/>
    </sheetView>
  </sheetViews>
  <sheetFormatPr defaultColWidth="9.42578125" defaultRowHeight="12.75"/>
  <cols>
    <col min="1" max="1" width="21" style="5" customWidth="1"/>
    <col min="2" max="2" width="11" style="6" customWidth="1"/>
    <col min="3" max="3" width="8.42578125" style="7" customWidth="1"/>
    <col min="4" max="4" width="43.5703125" style="1" customWidth="1"/>
    <col min="5" max="5" width="6.5703125" style="5" bestFit="1" customWidth="1"/>
    <col min="6" max="6" width="11.5703125" style="5" customWidth="1"/>
    <col min="7" max="7" width="6.5703125" style="14" customWidth="1"/>
    <col min="8" max="8" width="7.7109375" style="6" bestFit="1" customWidth="1"/>
    <col min="9" max="9" width="6.5703125" style="5" customWidth="1"/>
    <col min="10" max="10" width="9.5703125" style="5" customWidth="1"/>
    <col min="11" max="11" width="6.5703125" style="14" customWidth="1"/>
    <col min="12" max="12" width="17.42578125" style="6" customWidth="1"/>
    <col min="13" max="13" width="11.42578125" style="6" customWidth="1"/>
    <col min="14" max="16384" width="9.42578125" style="1"/>
  </cols>
  <sheetData>
    <row r="1" spans="1:13" ht="18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9.5" customHeight="1">
      <c r="A2" s="156" t="s">
        <v>0</v>
      </c>
      <c r="B2" s="156"/>
      <c r="C2" s="2"/>
      <c r="D2" s="157"/>
      <c r="E2" s="157"/>
      <c r="F2" s="157"/>
      <c r="G2" s="157"/>
      <c r="H2" s="3" t="s">
        <v>1</v>
      </c>
      <c r="I2" s="157"/>
      <c r="J2" s="157"/>
      <c r="K2" s="157"/>
      <c r="L2" s="3" t="s">
        <v>2</v>
      </c>
      <c r="M2" s="4"/>
    </row>
    <row r="3" spans="1:13">
      <c r="I3" s="8"/>
      <c r="J3" s="8"/>
      <c r="K3" s="9"/>
    </row>
    <row r="4" spans="1:13" ht="18.75" customHeight="1">
      <c r="A4" s="156" t="s">
        <v>3</v>
      </c>
      <c r="B4" s="156"/>
      <c r="C4" s="156"/>
      <c r="D4" s="157"/>
      <c r="E4" s="157"/>
      <c r="F4" s="157"/>
      <c r="G4" s="157"/>
      <c r="I4" s="157"/>
      <c r="J4" s="157"/>
      <c r="K4" s="157"/>
      <c r="M4" s="4"/>
    </row>
    <row r="5" spans="1:13">
      <c r="D5" s="10" t="s">
        <v>4</v>
      </c>
      <c r="E5" s="11"/>
      <c r="F5" s="11"/>
      <c r="G5" s="13"/>
      <c r="H5" s="12"/>
      <c r="I5" s="11" t="s">
        <v>5</v>
      </c>
      <c r="J5" s="11"/>
      <c r="K5" s="13"/>
      <c r="L5" s="12" t="s">
        <v>6</v>
      </c>
      <c r="M5" s="12" t="s">
        <v>7</v>
      </c>
    </row>
    <row r="6" spans="1:13" ht="19.5" customHeight="1">
      <c r="A6" s="156" t="s">
        <v>8</v>
      </c>
      <c r="B6" s="156"/>
      <c r="C6" s="156"/>
      <c r="D6" s="156"/>
    </row>
    <row r="7" spans="1:13">
      <c r="A7" s="159" t="s">
        <v>9</v>
      </c>
      <c r="B7" s="160"/>
      <c r="C7" s="161" t="s">
        <v>10</v>
      </c>
      <c r="D7" s="161"/>
      <c r="E7" s="159" t="s">
        <v>11</v>
      </c>
      <c r="F7" s="159"/>
      <c r="G7" s="159"/>
      <c r="H7" s="159"/>
      <c r="I7" s="159"/>
      <c r="J7" s="159"/>
      <c r="K7" s="159"/>
      <c r="L7" s="159"/>
      <c r="M7" s="85"/>
    </row>
    <row r="8" spans="1:13">
      <c r="A8" s="116" t="s">
        <v>12</v>
      </c>
      <c r="B8" s="86" t="s">
        <v>13</v>
      </c>
      <c r="C8" s="161"/>
      <c r="D8" s="161"/>
      <c r="E8" s="159" t="s">
        <v>14</v>
      </c>
      <c r="F8" s="160"/>
      <c r="G8" s="160"/>
      <c r="H8" s="160"/>
      <c r="I8" s="159" t="s">
        <v>15</v>
      </c>
      <c r="J8" s="160"/>
      <c r="K8" s="160"/>
      <c r="L8" s="160"/>
      <c r="M8" s="86" t="s">
        <v>16</v>
      </c>
    </row>
    <row r="9" spans="1:13">
      <c r="A9" s="117" t="s">
        <v>17</v>
      </c>
      <c r="B9" s="86" t="s">
        <v>18</v>
      </c>
      <c r="C9" s="161"/>
      <c r="D9" s="161"/>
      <c r="E9" s="116" t="s">
        <v>19</v>
      </c>
      <c r="F9" s="117" t="s">
        <v>20</v>
      </c>
      <c r="G9" s="100" t="s">
        <v>21</v>
      </c>
      <c r="H9" s="87" t="s">
        <v>22</v>
      </c>
      <c r="I9" s="116" t="s">
        <v>19</v>
      </c>
      <c r="J9" s="117" t="s">
        <v>20</v>
      </c>
      <c r="K9" s="87" t="s">
        <v>21</v>
      </c>
      <c r="L9" s="87" t="s">
        <v>22</v>
      </c>
      <c r="M9" s="86" t="s">
        <v>23</v>
      </c>
    </row>
    <row r="10" spans="1:13">
      <c r="A10" s="116" t="s">
        <v>1</v>
      </c>
      <c r="B10" s="86" t="s">
        <v>24</v>
      </c>
      <c r="C10" s="161"/>
      <c r="D10" s="161"/>
      <c r="E10" s="116"/>
      <c r="F10" s="116"/>
      <c r="G10" s="100" t="s">
        <v>25</v>
      </c>
      <c r="H10" s="85"/>
      <c r="I10" s="116"/>
      <c r="J10" s="116"/>
      <c r="K10" s="87" t="s">
        <v>20</v>
      </c>
      <c r="L10" s="85"/>
      <c r="M10" s="85"/>
    </row>
    <row r="11" spans="1:13">
      <c r="A11" s="116"/>
      <c r="B11" s="85"/>
      <c r="C11" s="161"/>
      <c r="D11" s="161"/>
      <c r="E11" s="116"/>
      <c r="F11" s="116"/>
      <c r="G11" s="138" t="s">
        <v>23</v>
      </c>
      <c r="H11" s="85"/>
      <c r="I11" s="116"/>
      <c r="J11" s="116"/>
      <c r="K11" s="87" t="s">
        <v>23</v>
      </c>
      <c r="L11" s="85"/>
      <c r="M11" s="85"/>
    </row>
    <row r="12" spans="1:13">
      <c r="A12" s="116" t="s">
        <v>26</v>
      </c>
      <c r="B12" s="87" t="s">
        <v>27</v>
      </c>
      <c r="C12" s="88" t="s">
        <v>28</v>
      </c>
      <c r="D12" s="89"/>
      <c r="E12" s="116" t="s">
        <v>29</v>
      </c>
      <c r="F12" s="147" t="s">
        <v>30</v>
      </c>
      <c r="G12" s="146" t="s">
        <v>31</v>
      </c>
      <c r="H12" s="148" t="s">
        <v>32</v>
      </c>
      <c r="I12" s="116" t="s">
        <v>33</v>
      </c>
      <c r="J12" s="116" t="s">
        <v>34</v>
      </c>
      <c r="K12" s="87" t="s">
        <v>35</v>
      </c>
      <c r="L12" s="87" t="s">
        <v>36</v>
      </c>
      <c r="M12" s="87" t="s">
        <v>37</v>
      </c>
    </row>
    <row r="13" spans="1:13" ht="15">
      <c r="A13" s="26"/>
      <c r="B13" s="27">
        <f t="shared" ref="B13:B42" si="0">A13*G13</f>
        <v>0</v>
      </c>
      <c r="C13" s="96">
        <v>100206</v>
      </c>
      <c r="D13" s="96" t="s">
        <v>38</v>
      </c>
      <c r="E13" s="26"/>
      <c r="F13" s="132" t="s">
        <v>39</v>
      </c>
      <c r="G13" s="124">
        <v>39.049999999999997</v>
      </c>
      <c r="H13" s="61">
        <f>E13*G13</f>
        <v>0</v>
      </c>
      <c r="I13" s="26"/>
      <c r="J13" s="26" t="s">
        <v>40</v>
      </c>
      <c r="K13" s="30">
        <f t="shared" ref="K13:K20" si="1">G13/6</f>
        <v>6.5083333333333329</v>
      </c>
      <c r="L13" s="27">
        <f t="shared" ref="L13:L42" si="2">I13*K13</f>
        <v>0</v>
      </c>
      <c r="M13" s="27">
        <f t="shared" ref="M13:M20" si="3">H13+L13</f>
        <v>0</v>
      </c>
    </row>
    <row r="14" spans="1:13" ht="15">
      <c r="A14" s="26"/>
      <c r="B14" s="27">
        <f t="shared" si="0"/>
        <v>0</v>
      </c>
      <c r="C14" s="96">
        <v>110541</v>
      </c>
      <c r="D14" s="96" t="s">
        <v>41</v>
      </c>
      <c r="E14" s="26"/>
      <c r="F14" s="132" t="s">
        <v>39</v>
      </c>
      <c r="G14" s="149">
        <v>22.94</v>
      </c>
      <c r="H14" s="61">
        <f t="shared" ref="H14:H20" si="4">E14*G14</f>
        <v>0</v>
      </c>
      <c r="I14" s="26"/>
      <c r="J14" s="26" t="s">
        <v>40</v>
      </c>
      <c r="K14" s="30">
        <f>G14/6</f>
        <v>3.8233333333333337</v>
      </c>
      <c r="L14" s="27">
        <f t="shared" si="2"/>
        <v>0</v>
      </c>
      <c r="M14" s="27">
        <f t="shared" si="3"/>
        <v>0</v>
      </c>
    </row>
    <row r="15" spans="1:13" ht="15">
      <c r="A15" s="26"/>
      <c r="B15" s="27">
        <f t="shared" si="0"/>
        <v>0</v>
      </c>
      <c r="C15" s="96">
        <v>110361</v>
      </c>
      <c r="D15" s="96" t="s">
        <v>42</v>
      </c>
      <c r="E15" s="26"/>
      <c r="F15" s="132" t="s">
        <v>43</v>
      </c>
      <c r="G15" s="124">
        <v>19.809999999999999</v>
      </c>
      <c r="H15" s="61">
        <f t="shared" si="4"/>
        <v>0</v>
      </c>
      <c r="I15" s="31"/>
      <c r="J15" s="35" t="s">
        <v>44</v>
      </c>
      <c r="K15" s="32">
        <f>G15/96</f>
        <v>0.20635416666666664</v>
      </c>
      <c r="L15" s="27">
        <f t="shared" si="2"/>
        <v>0</v>
      </c>
      <c r="M15" s="27">
        <f t="shared" si="3"/>
        <v>0</v>
      </c>
    </row>
    <row r="16" spans="1:13">
      <c r="A16" s="26"/>
      <c r="B16" s="27">
        <f t="shared" si="0"/>
        <v>0</v>
      </c>
      <c r="C16" s="90">
        <v>100371</v>
      </c>
      <c r="D16" s="29" t="s">
        <v>45</v>
      </c>
      <c r="E16" s="26"/>
      <c r="F16" s="132" t="s">
        <v>39</v>
      </c>
      <c r="G16" s="125">
        <v>22.08</v>
      </c>
      <c r="H16" s="61">
        <f t="shared" si="4"/>
        <v>0</v>
      </c>
      <c r="I16" s="31"/>
      <c r="J16" s="26" t="s">
        <v>40</v>
      </c>
      <c r="K16" s="30">
        <f t="shared" si="1"/>
        <v>3.6799999999999997</v>
      </c>
      <c r="L16" s="27">
        <f t="shared" si="2"/>
        <v>0</v>
      </c>
      <c r="M16" s="27">
        <f t="shared" si="3"/>
        <v>0</v>
      </c>
    </row>
    <row r="17" spans="1:13">
      <c r="A17" s="26"/>
      <c r="B17" s="27">
        <f t="shared" si="0"/>
        <v>0</v>
      </c>
      <c r="C17" s="96">
        <v>100359</v>
      </c>
      <c r="D17" s="153" t="s">
        <v>46</v>
      </c>
      <c r="E17" s="26"/>
      <c r="F17" s="132" t="s">
        <v>39</v>
      </c>
      <c r="G17" s="125">
        <v>20.96</v>
      </c>
      <c r="H17" s="61">
        <f t="shared" si="4"/>
        <v>0</v>
      </c>
      <c r="I17" s="31"/>
      <c r="J17" s="26" t="s">
        <v>40</v>
      </c>
      <c r="K17" s="30">
        <f t="shared" si="1"/>
        <v>3.4933333333333336</v>
      </c>
      <c r="L17" s="27">
        <f t="shared" si="2"/>
        <v>0</v>
      </c>
      <c r="M17" s="27">
        <f>H17+L17</f>
        <v>0</v>
      </c>
    </row>
    <row r="18" spans="1:13">
      <c r="A18" s="26"/>
      <c r="B18" s="27">
        <f t="shared" si="0"/>
        <v>0</v>
      </c>
      <c r="C18" s="97">
        <v>100360</v>
      </c>
      <c r="D18" s="152" t="s">
        <v>47</v>
      </c>
      <c r="E18" s="94"/>
      <c r="F18" s="132" t="s">
        <v>39</v>
      </c>
      <c r="G18" s="126">
        <v>20.84</v>
      </c>
      <c r="H18" s="61">
        <f t="shared" si="4"/>
        <v>0</v>
      </c>
      <c r="I18" s="31"/>
      <c r="J18" s="26" t="s">
        <v>40</v>
      </c>
      <c r="K18" s="30">
        <f t="shared" si="1"/>
        <v>3.4733333333333332</v>
      </c>
      <c r="L18" s="27">
        <f t="shared" si="2"/>
        <v>0</v>
      </c>
      <c r="M18" s="27">
        <f>H18+L18</f>
        <v>0</v>
      </c>
    </row>
    <row r="19" spans="1:13" ht="15">
      <c r="A19" s="26"/>
      <c r="B19" s="27">
        <f t="shared" si="0"/>
        <v>0</v>
      </c>
      <c r="C19" s="150">
        <v>100368</v>
      </c>
      <c r="D19" s="154" t="s">
        <v>48</v>
      </c>
      <c r="E19" s="94"/>
      <c r="F19" s="132" t="s">
        <v>39</v>
      </c>
      <c r="G19" s="127">
        <v>29.04</v>
      </c>
      <c r="H19" s="61">
        <f t="shared" si="4"/>
        <v>0</v>
      </c>
      <c r="I19" s="26"/>
      <c r="J19" s="26" t="s">
        <v>40</v>
      </c>
      <c r="K19" s="30">
        <f t="shared" si="1"/>
        <v>4.84</v>
      </c>
      <c r="L19" s="27">
        <f t="shared" si="2"/>
        <v>0</v>
      </c>
      <c r="M19" s="27">
        <f>H19+L19</f>
        <v>0</v>
      </c>
    </row>
    <row r="20" spans="1:13" ht="15">
      <c r="A20" s="26"/>
      <c r="B20" s="27">
        <f t="shared" si="0"/>
        <v>0</v>
      </c>
      <c r="C20" s="96">
        <v>100307</v>
      </c>
      <c r="D20" s="151" t="s">
        <v>49</v>
      </c>
      <c r="E20" s="26"/>
      <c r="F20" s="132" t="s">
        <v>39</v>
      </c>
      <c r="G20" s="127">
        <v>18.86</v>
      </c>
      <c r="H20" s="61">
        <f t="shared" si="4"/>
        <v>0</v>
      </c>
      <c r="I20" s="26"/>
      <c r="J20" s="26" t="s">
        <v>40</v>
      </c>
      <c r="K20" s="30">
        <f t="shared" si="1"/>
        <v>3.1433333333333331</v>
      </c>
      <c r="L20" s="27">
        <f t="shared" si="2"/>
        <v>0</v>
      </c>
      <c r="M20" s="27">
        <f t="shared" si="3"/>
        <v>0</v>
      </c>
    </row>
    <row r="21" spans="1:13">
      <c r="A21" s="26"/>
      <c r="B21" s="27">
        <f t="shared" si="0"/>
        <v>0</v>
      </c>
      <c r="C21" s="96">
        <v>100365</v>
      </c>
      <c r="D21" s="96" t="s">
        <v>50</v>
      </c>
      <c r="E21" s="26"/>
      <c r="F21" s="132" t="s">
        <v>39</v>
      </c>
      <c r="G21" s="125">
        <v>21.53</v>
      </c>
      <c r="H21" s="61">
        <f>E21*G21</f>
        <v>0</v>
      </c>
      <c r="I21" s="26"/>
      <c r="J21" s="26" t="s">
        <v>40</v>
      </c>
      <c r="K21" s="30">
        <f>G21/6</f>
        <v>3.5883333333333334</v>
      </c>
      <c r="L21" s="27">
        <f t="shared" si="2"/>
        <v>0</v>
      </c>
      <c r="M21" s="27">
        <f>H21+L21</f>
        <v>0</v>
      </c>
    </row>
    <row r="22" spans="1:13">
      <c r="A22" s="26"/>
      <c r="B22" s="27">
        <f t="shared" si="0"/>
        <v>0</v>
      </c>
      <c r="C22" s="49">
        <v>100370</v>
      </c>
      <c r="D22" s="34" t="s">
        <v>51</v>
      </c>
      <c r="E22" s="26"/>
      <c r="F22" s="132" t="s">
        <v>39</v>
      </c>
      <c r="G22" s="125">
        <v>21.42</v>
      </c>
      <c r="H22" s="61">
        <f>E22*G22</f>
        <v>0</v>
      </c>
      <c r="I22" s="26"/>
      <c r="J22" s="26" t="s">
        <v>40</v>
      </c>
      <c r="K22" s="30">
        <f>G22/6</f>
        <v>3.5700000000000003</v>
      </c>
      <c r="L22" s="27">
        <f t="shared" si="2"/>
        <v>0</v>
      </c>
      <c r="M22" s="27">
        <f>H22+L22</f>
        <v>0</v>
      </c>
    </row>
    <row r="23" spans="1:13">
      <c r="A23" s="26"/>
      <c r="B23" s="27">
        <f t="shared" si="0"/>
        <v>0</v>
      </c>
      <c r="C23" s="96">
        <v>100362</v>
      </c>
      <c r="D23" s="96" t="s">
        <v>52</v>
      </c>
      <c r="E23" s="26"/>
      <c r="F23" s="132" t="s">
        <v>39</v>
      </c>
      <c r="G23" s="125">
        <v>40.28</v>
      </c>
      <c r="H23" s="61">
        <f>E23*G23</f>
        <v>0</v>
      </c>
      <c r="I23" s="26"/>
      <c r="J23" s="26" t="s">
        <v>40</v>
      </c>
      <c r="K23" s="30">
        <f>G23/6</f>
        <v>6.7133333333333338</v>
      </c>
      <c r="L23" s="27">
        <f t="shared" si="2"/>
        <v>0</v>
      </c>
      <c r="M23" s="27">
        <f>H23+L23</f>
        <v>0</v>
      </c>
    </row>
    <row r="24" spans="1:13">
      <c r="A24" s="26"/>
      <c r="B24" s="27">
        <f t="shared" si="0"/>
        <v>0</v>
      </c>
      <c r="C24" s="96">
        <v>100364</v>
      </c>
      <c r="D24" s="96" t="s">
        <v>53</v>
      </c>
      <c r="E24" s="26"/>
      <c r="F24" s="132" t="s">
        <v>39</v>
      </c>
      <c r="G24" s="125">
        <v>20.66</v>
      </c>
      <c r="H24" s="61">
        <f t="shared" ref="H24:H42" si="5">E24*G24</f>
        <v>0</v>
      </c>
      <c r="I24" s="26"/>
      <c r="J24" s="26" t="s">
        <v>40</v>
      </c>
      <c r="K24" s="30">
        <f>G24/6</f>
        <v>3.4433333333333334</v>
      </c>
      <c r="L24" s="27">
        <f t="shared" si="2"/>
        <v>0</v>
      </c>
      <c r="M24" s="27">
        <f t="shared" ref="M24:M42" si="6">H24+L24</f>
        <v>0</v>
      </c>
    </row>
    <row r="25" spans="1:13">
      <c r="A25" s="26"/>
      <c r="B25" s="27">
        <f t="shared" si="0"/>
        <v>0</v>
      </c>
      <c r="C25" s="96">
        <v>100309</v>
      </c>
      <c r="D25" s="96" t="s">
        <v>54</v>
      </c>
      <c r="E25" s="26"/>
      <c r="F25" s="132" t="s">
        <v>39</v>
      </c>
      <c r="G25" s="125">
        <v>22.34</v>
      </c>
      <c r="H25" s="61">
        <f t="shared" si="5"/>
        <v>0</v>
      </c>
      <c r="I25" s="26"/>
      <c r="J25" s="26" t="s">
        <v>40</v>
      </c>
      <c r="K25" s="30">
        <f t="shared" ref="K25:K41" si="7">G25/6</f>
        <v>3.7233333333333332</v>
      </c>
      <c r="L25" s="27">
        <f t="shared" si="2"/>
        <v>0</v>
      </c>
      <c r="M25" s="27">
        <f t="shared" si="6"/>
        <v>0</v>
      </c>
    </row>
    <row r="26" spans="1:13" ht="15">
      <c r="A26" s="26"/>
      <c r="B26" s="27">
        <f t="shared" si="0"/>
        <v>0</v>
      </c>
      <c r="C26" s="96">
        <v>100313</v>
      </c>
      <c r="D26" s="96" t="s">
        <v>55</v>
      </c>
      <c r="E26" s="26"/>
      <c r="F26" s="132" t="s">
        <v>39</v>
      </c>
      <c r="G26" s="127">
        <v>23.88</v>
      </c>
      <c r="H26" s="61">
        <f>E26*G26</f>
        <v>0</v>
      </c>
      <c r="I26" s="26"/>
      <c r="J26" s="26" t="s">
        <v>40</v>
      </c>
      <c r="K26" s="30">
        <f>G26/6</f>
        <v>3.98</v>
      </c>
      <c r="L26" s="27">
        <f>I26*K26</f>
        <v>0</v>
      </c>
      <c r="M26" s="27">
        <f>H26+L26</f>
        <v>0</v>
      </c>
    </row>
    <row r="27" spans="1:13">
      <c r="A27" s="26"/>
      <c r="B27" s="27">
        <f t="shared" si="0"/>
        <v>0</v>
      </c>
      <c r="C27" s="96">
        <v>110723</v>
      </c>
      <c r="D27" s="99" t="s">
        <v>56</v>
      </c>
      <c r="E27" s="26"/>
      <c r="F27" s="132" t="s">
        <v>57</v>
      </c>
      <c r="G27" s="125">
        <v>47.45</v>
      </c>
      <c r="H27" s="61">
        <f>E27*G27</f>
        <v>0</v>
      </c>
      <c r="I27" s="26"/>
      <c r="J27" s="26" t="s">
        <v>58</v>
      </c>
      <c r="K27" s="30">
        <f>G27/300</f>
        <v>0.15816666666666668</v>
      </c>
      <c r="L27" s="27">
        <f>I27*K27</f>
        <v>0</v>
      </c>
      <c r="M27" s="27">
        <f>H27+L27</f>
        <v>0</v>
      </c>
    </row>
    <row r="28" spans="1:13" s="16" customFormat="1">
      <c r="A28" s="26"/>
      <c r="B28" s="27">
        <f t="shared" si="0"/>
        <v>0</v>
      </c>
      <c r="C28" s="96">
        <v>100212</v>
      </c>
      <c r="D28" s="96" t="s">
        <v>59</v>
      </c>
      <c r="E28" s="26"/>
      <c r="F28" s="132" t="s">
        <v>39</v>
      </c>
      <c r="G28" s="125">
        <v>45.89</v>
      </c>
      <c r="H28" s="61">
        <f>E28*G28</f>
        <v>0</v>
      </c>
      <c r="I28" s="35"/>
      <c r="J28" s="26" t="s">
        <v>40</v>
      </c>
      <c r="K28" s="30">
        <f>G28/6</f>
        <v>7.6483333333333334</v>
      </c>
      <c r="L28" s="27">
        <f>I28*K28</f>
        <v>0</v>
      </c>
      <c r="M28" s="27">
        <f>H28+L28</f>
        <v>0</v>
      </c>
    </row>
    <row r="29" spans="1:13" ht="15">
      <c r="A29" s="26"/>
      <c r="B29" s="27">
        <f t="shared" si="0"/>
        <v>0</v>
      </c>
      <c r="C29" s="96">
        <v>100220</v>
      </c>
      <c r="D29" s="96" t="s">
        <v>60</v>
      </c>
      <c r="E29" s="26"/>
      <c r="F29" s="132" t="s">
        <v>39</v>
      </c>
      <c r="G29" s="127">
        <v>47.12</v>
      </c>
      <c r="H29" s="61">
        <f t="shared" si="5"/>
        <v>0</v>
      </c>
      <c r="I29" s="26"/>
      <c r="J29" s="26" t="s">
        <v>40</v>
      </c>
      <c r="K29" s="30">
        <f t="shared" si="7"/>
        <v>7.8533333333333326</v>
      </c>
      <c r="L29" s="27">
        <f t="shared" si="2"/>
        <v>0</v>
      </c>
      <c r="M29" s="27">
        <f t="shared" si="6"/>
        <v>0</v>
      </c>
    </row>
    <row r="30" spans="1:13">
      <c r="A30" s="26"/>
      <c r="B30" s="27">
        <f t="shared" si="0"/>
        <v>0</v>
      </c>
      <c r="C30" s="96">
        <v>100219</v>
      </c>
      <c r="D30" s="96" t="s">
        <v>61</v>
      </c>
      <c r="E30" s="26"/>
      <c r="F30" s="132" t="s">
        <v>39</v>
      </c>
      <c r="G30" s="125">
        <v>44.07</v>
      </c>
      <c r="H30" s="61">
        <f t="shared" si="5"/>
        <v>0</v>
      </c>
      <c r="I30" s="26"/>
      <c r="J30" s="26" t="s">
        <v>40</v>
      </c>
      <c r="K30" s="30">
        <f t="shared" si="7"/>
        <v>7.3449999999999998</v>
      </c>
      <c r="L30" s="27">
        <f t="shared" si="2"/>
        <v>0</v>
      </c>
      <c r="M30" s="27">
        <f t="shared" si="6"/>
        <v>0</v>
      </c>
    </row>
    <row r="31" spans="1:13">
      <c r="A31" s="26"/>
      <c r="B31" s="27">
        <f t="shared" si="0"/>
        <v>0</v>
      </c>
      <c r="C31" s="96">
        <v>100225</v>
      </c>
      <c r="D31" s="96" t="s">
        <v>62</v>
      </c>
      <c r="E31" s="26"/>
      <c r="F31" s="132" t="s">
        <v>39</v>
      </c>
      <c r="G31" s="125">
        <v>37.04</v>
      </c>
      <c r="H31" s="61">
        <f t="shared" si="5"/>
        <v>0</v>
      </c>
      <c r="I31" s="26"/>
      <c r="J31" s="26" t="s">
        <v>40</v>
      </c>
      <c r="K31" s="30">
        <f t="shared" si="7"/>
        <v>6.1733333333333329</v>
      </c>
      <c r="L31" s="27">
        <f t="shared" si="2"/>
        <v>0</v>
      </c>
      <c r="M31" s="27">
        <f t="shared" si="6"/>
        <v>0</v>
      </c>
    </row>
    <row r="32" spans="1:13">
      <c r="A32" s="26"/>
      <c r="B32" s="27">
        <f t="shared" si="0"/>
        <v>0</v>
      </c>
      <c r="C32" s="49">
        <v>100226</v>
      </c>
      <c r="D32" s="34" t="s">
        <v>63</v>
      </c>
      <c r="E32" s="26"/>
      <c r="F32" s="132" t="s">
        <v>39</v>
      </c>
      <c r="G32" s="125">
        <v>51.07</v>
      </c>
      <c r="H32" s="61">
        <f t="shared" si="5"/>
        <v>0</v>
      </c>
      <c r="I32" s="26"/>
      <c r="J32" s="26" t="s">
        <v>40</v>
      </c>
      <c r="K32" s="30">
        <f t="shared" si="7"/>
        <v>8.5116666666666667</v>
      </c>
      <c r="L32" s="27">
        <f t="shared" si="2"/>
        <v>0</v>
      </c>
      <c r="M32" s="27">
        <f t="shared" si="6"/>
        <v>0</v>
      </c>
    </row>
    <row r="33" spans="1:13">
      <c r="A33" s="26"/>
      <c r="B33" s="27">
        <f t="shared" si="0"/>
        <v>0</v>
      </c>
      <c r="C33" s="96">
        <v>100224</v>
      </c>
      <c r="D33" s="96" t="s">
        <v>64</v>
      </c>
      <c r="E33" s="26"/>
      <c r="F33" s="132" t="s">
        <v>39</v>
      </c>
      <c r="G33" s="125">
        <v>51.71</v>
      </c>
      <c r="H33" s="61">
        <f t="shared" si="5"/>
        <v>0</v>
      </c>
      <c r="I33" s="26"/>
      <c r="J33" s="26" t="s">
        <v>40</v>
      </c>
      <c r="K33" s="30">
        <f t="shared" si="7"/>
        <v>8.6183333333333341</v>
      </c>
      <c r="L33" s="27">
        <f t="shared" si="2"/>
        <v>0</v>
      </c>
      <c r="M33" s="27">
        <f t="shared" si="6"/>
        <v>0</v>
      </c>
    </row>
    <row r="34" spans="1:13">
      <c r="A34" s="26"/>
      <c r="B34" s="27">
        <f t="shared" si="0"/>
        <v>0</v>
      </c>
      <c r="C34" s="96">
        <v>100315</v>
      </c>
      <c r="D34" s="96" t="s">
        <v>65</v>
      </c>
      <c r="E34" s="26"/>
      <c r="F34" s="132" t="s">
        <v>39</v>
      </c>
      <c r="G34" s="125">
        <v>29.05</v>
      </c>
      <c r="H34" s="61">
        <f t="shared" si="5"/>
        <v>0</v>
      </c>
      <c r="I34" s="26"/>
      <c r="J34" s="26" t="s">
        <v>40</v>
      </c>
      <c r="K34" s="30">
        <f t="shared" si="7"/>
        <v>4.8416666666666668</v>
      </c>
      <c r="L34" s="27">
        <f t="shared" si="2"/>
        <v>0</v>
      </c>
      <c r="M34" s="27">
        <f t="shared" si="6"/>
        <v>0</v>
      </c>
    </row>
    <row r="35" spans="1:13">
      <c r="A35" s="26"/>
      <c r="B35" s="27">
        <f t="shared" si="0"/>
        <v>0</v>
      </c>
      <c r="C35" s="96">
        <v>100336</v>
      </c>
      <c r="D35" s="96" t="s">
        <v>66</v>
      </c>
      <c r="E35" s="26"/>
      <c r="F35" s="132" t="s">
        <v>39</v>
      </c>
      <c r="G35" s="125">
        <v>25.59</v>
      </c>
      <c r="H35" s="61">
        <f t="shared" si="5"/>
        <v>0</v>
      </c>
      <c r="I35" s="26"/>
      <c r="J35" s="26" t="s">
        <v>40</v>
      </c>
      <c r="K35" s="30">
        <f t="shared" si="7"/>
        <v>4.2649999999999997</v>
      </c>
      <c r="L35" s="27">
        <f t="shared" si="2"/>
        <v>0</v>
      </c>
      <c r="M35" s="27">
        <f t="shared" si="6"/>
        <v>0</v>
      </c>
    </row>
    <row r="36" spans="1:13" ht="15">
      <c r="A36" s="26"/>
      <c r="B36" s="27">
        <f t="shared" si="0"/>
        <v>0</v>
      </c>
      <c r="C36" s="49">
        <v>100317</v>
      </c>
      <c r="D36" s="34" t="s">
        <v>67</v>
      </c>
      <c r="E36" s="26"/>
      <c r="F36" s="132" t="s">
        <v>39</v>
      </c>
      <c r="G36" s="127">
        <v>30.36</v>
      </c>
      <c r="H36" s="61">
        <f t="shared" si="5"/>
        <v>0</v>
      </c>
      <c r="I36" s="26"/>
      <c r="J36" s="26" t="s">
        <v>40</v>
      </c>
      <c r="K36" s="30">
        <f t="shared" si="7"/>
        <v>5.0599999999999996</v>
      </c>
      <c r="L36" s="27">
        <f t="shared" si="2"/>
        <v>0</v>
      </c>
      <c r="M36" s="27">
        <f t="shared" si="6"/>
        <v>0</v>
      </c>
    </row>
    <row r="37" spans="1:13" ht="15">
      <c r="A37" s="26"/>
      <c r="B37" s="27">
        <f t="shared" si="0"/>
        <v>0</v>
      </c>
      <c r="C37" s="96">
        <v>100329</v>
      </c>
      <c r="D37" s="96" t="s">
        <v>68</v>
      </c>
      <c r="E37" s="26"/>
      <c r="F37" s="132" t="s">
        <v>39</v>
      </c>
      <c r="G37" s="127">
        <v>23.27</v>
      </c>
      <c r="H37" s="61">
        <f t="shared" si="5"/>
        <v>0</v>
      </c>
      <c r="I37" s="26"/>
      <c r="J37" s="26" t="s">
        <v>40</v>
      </c>
      <c r="K37" s="30">
        <f t="shared" si="7"/>
        <v>3.8783333333333334</v>
      </c>
      <c r="L37" s="27">
        <f t="shared" si="2"/>
        <v>0</v>
      </c>
      <c r="M37" s="27">
        <f t="shared" si="6"/>
        <v>0</v>
      </c>
    </row>
    <row r="38" spans="1:13">
      <c r="A38" s="26"/>
      <c r="B38" s="27">
        <f t="shared" si="0"/>
        <v>0</v>
      </c>
      <c r="C38" s="96">
        <v>100330</v>
      </c>
      <c r="D38" s="96" t="s">
        <v>69</v>
      </c>
      <c r="E38" s="26"/>
      <c r="F38" s="132" t="s">
        <v>39</v>
      </c>
      <c r="G38" s="125">
        <v>31.1</v>
      </c>
      <c r="H38" s="61">
        <f t="shared" si="5"/>
        <v>0</v>
      </c>
      <c r="I38" s="26"/>
      <c r="J38" s="26" t="s">
        <v>40</v>
      </c>
      <c r="K38" s="30">
        <f t="shared" si="7"/>
        <v>5.1833333333333336</v>
      </c>
      <c r="L38" s="27">
        <f t="shared" si="2"/>
        <v>0</v>
      </c>
      <c r="M38" s="27">
        <f t="shared" si="6"/>
        <v>0</v>
      </c>
    </row>
    <row r="39" spans="1:13" ht="12" customHeight="1">
      <c r="A39" s="26"/>
      <c r="B39" s="27">
        <f t="shared" si="0"/>
        <v>0</v>
      </c>
      <c r="C39" s="49">
        <v>100442</v>
      </c>
      <c r="D39" s="34" t="s">
        <v>70</v>
      </c>
      <c r="E39" s="26"/>
      <c r="F39" s="132" t="s">
        <v>71</v>
      </c>
      <c r="G39" s="125">
        <v>31.54</v>
      </c>
      <c r="H39" s="61">
        <f t="shared" si="5"/>
        <v>0</v>
      </c>
      <c r="I39" s="26"/>
      <c r="J39" s="26" t="s">
        <v>72</v>
      </c>
      <c r="K39" s="30">
        <f t="shared" si="7"/>
        <v>5.2566666666666668</v>
      </c>
      <c r="L39" s="27">
        <f t="shared" si="2"/>
        <v>0</v>
      </c>
      <c r="M39" s="27">
        <f t="shared" si="6"/>
        <v>0</v>
      </c>
    </row>
    <row r="40" spans="1:13">
      <c r="A40" s="26"/>
      <c r="B40" s="27">
        <f t="shared" si="0"/>
        <v>0</v>
      </c>
      <c r="C40" s="96">
        <v>100439</v>
      </c>
      <c r="D40" s="96" t="s">
        <v>73</v>
      </c>
      <c r="E40" s="26"/>
      <c r="F40" s="132" t="s">
        <v>71</v>
      </c>
      <c r="G40" s="125">
        <v>35.799999999999997</v>
      </c>
      <c r="H40" s="61">
        <f t="shared" si="5"/>
        <v>0</v>
      </c>
      <c r="I40" s="26"/>
      <c r="J40" s="26" t="s">
        <v>72</v>
      </c>
      <c r="K40" s="30">
        <f t="shared" si="7"/>
        <v>5.9666666666666659</v>
      </c>
      <c r="L40" s="27">
        <f t="shared" si="2"/>
        <v>0</v>
      </c>
      <c r="M40" s="27">
        <f t="shared" si="6"/>
        <v>0</v>
      </c>
    </row>
    <row r="41" spans="1:13">
      <c r="A41" s="26"/>
      <c r="B41" s="107">
        <f t="shared" si="0"/>
        <v>0</v>
      </c>
      <c r="C41" s="110">
        <v>100396</v>
      </c>
      <c r="D41" s="111" t="s">
        <v>74</v>
      </c>
      <c r="E41" s="31"/>
      <c r="F41" s="133" t="s">
        <v>75</v>
      </c>
      <c r="G41" s="128">
        <v>41.03</v>
      </c>
      <c r="H41" s="136">
        <f t="shared" si="5"/>
        <v>0</v>
      </c>
      <c r="I41" s="31"/>
      <c r="J41" s="31" t="s">
        <v>76</v>
      </c>
      <c r="K41" s="108">
        <f t="shared" si="7"/>
        <v>6.8383333333333338</v>
      </c>
      <c r="L41" s="107">
        <f t="shared" si="2"/>
        <v>0</v>
      </c>
      <c r="M41" s="107">
        <f t="shared" si="6"/>
        <v>0</v>
      </c>
    </row>
    <row r="42" spans="1:13">
      <c r="A42" s="40"/>
      <c r="B42" s="107">
        <f t="shared" si="0"/>
        <v>0</v>
      </c>
      <c r="C42" s="110">
        <v>110854</v>
      </c>
      <c r="D42" s="111" t="s">
        <v>77</v>
      </c>
      <c r="E42" s="109"/>
      <c r="F42" s="134" t="s">
        <v>78</v>
      </c>
      <c r="G42" s="129">
        <v>16.489999999999998</v>
      </c>
      <c r="H42" s="136">
        <f t="shared" si="5"/>
        <v>0</v>
      </c>
      <c r="I42" s="31"/>
      <c r="J42" s="109" t="s">
        <v>79</v>
      </c>
      <c r="K42" s="108">
        <f>G42/120</f>
        <v>0.13741666666666666</v>
      </c>
      <c r="L42" s="107">
        <f t="shared" si="2"/>
        <v>0</v>
      </c>
      <c r="M42" s="107">
        <f t="shared" si="6"/>
        <v>0</v>
      </c>
    </row>
    <row r="43" spans="1:13">
      <c r="A43" s="40"/>
      <c r="B43" s="15"/>
      <c r="C43" s="25"/>
      <c r="D43" s="38"/>
      <c r="E43" s="40"/>
      <c r="F43" s="135"/>
      <c r="G43" s="130"/>
      <c r="H43" s="137"/>
      <c r="I43" s="40"/>
      <c r="J43" s="40"/>
      <c r="K43" s="39"/>
      <c r="L43" s="15"/>
      <c r="M43" s="15"/>
    </row>
    <row r="44" spans="1:13">
      <c r="A44" s="40"/>
      <c r="B44" s="15"/>
      <c r="C44" s="25"/>
      <c r="D44" s="38"/>
      <c r="E44" s="40"/>
      <c r="F44" s="135"/>
      <c r="G44" s="130"/>
      <c r="H44" s="137"/>
      <c r="I44" s="40"/>
      <c r="J44" s="40"/>
      <c r="K44" s="39"/>
      <c r="L44" s="15"/>
      <c r="M44" s="15"/>
    </row>
    <row r="45" spans="1:13">
      <c r="A45" s="40"/>
      <c r="B45" s="15"/>
      <c r="C45" s="25"/>
      <c r="D45" s="38"/>
      <c r="E45" s="40"/>
      <c r="F45" s="135"/>
      <c r="G45" s="130"/>
      <c r="H45" s="137"/>
      <c r="I45" s="40"/>
      <c r="J45" s="40"/>
      <c r="K45" s="39"/>
      <c r="L45" s="15"/>
      <c r="M45" s="15"/>
    </row>
    <row r="46" spans="1:13">
      <c r="A46" s="40"/>
      <c r="B46" s="15"/>
      <c r="C46" s="25"/>
      <c r="D46" s="38"/>
      <c r="E46" s="40"/>
      <c r="F46" s="135"/>
      <c r="G46" s="130"/>
      <c r="H46" s="137"/>
      <c r="I46" s="40"/>
      <c r="J46" s="40"/>
      <c r="K46" s="39"/>
      <c r="L46" s="15"/>
      <c r="M46" s="15"/>
    </row>
    <row r="47" spans="1:13">
      <c r="A47" s="40"/>
      <c r="B47" s="15"/>
      <c r="C47" s="25"/>
      <c r="D47" s="38"/>
      <c r="E47" s="40"/>
      <c r="F47" s="135"/>
      <c r="G47" s="130"/>
      <c r="H47" s="137"/>
      <c r="I47" s="40"/>
      <c r="J47" s="40"/>
      <c r="K47" s="39"/>
      <c r="L47" s="15"/>
      <c r="M47" s="15"/>
    </row>
    <row r="48" spans="1:13">
      <c r="A48" s="40"/>
      <c r="B48" s="15"/>
      <c r="C48" s="25"/>
      <c r="D48" s="38"/>
      <c r="E48" s="40"/>
      <c r="F48" s="135"/>
      <c r="G48" s="130"/>
      <c r="H48" s="137"/>
      <c r="I48" s="40"/>
      <c r="J48" s="40"/>
      <c r="K48" s="39"/>
      <c r="L48" s="15"/>
      <c r="M48" s="15"/>
    </row>
    <row r="49" spans="1:13">
      <c r="A49" s="40"/>
      <c r="B49" s="15"/>
      <c r="C49" s="25"/>
      <c r="D49" s="38"/>
      <c r="E49" s="40"/>
      <c r="F49" s="135"/>
      <c r="G49" s="130"/>
      <c r="H49" s="137"/>
      <c r="I49" s="40"/>
      <c r="J49" s="40"/>
      <c r="K49" s="39"/>
      <c r="L49" s="15"/>
      <c r="M49" s="15"/>
    </row>
    <row r="50" spans="1:13">
      <c r="A50" s="40"/>
      <c r="B50" s="15"/>
      <c r="C50" s="33"/>
      <c r="D50" s="34"/>
      <c r="E50" s="40"/>
      <c r="F50" s="135"/>
      <c r="G50" s="131"/>
      <c r="H50" s="137"/>
      <c r="I50" s="40"/>
      <c r="J50" s="40"/>
      <c r="K50" s="39"/>
      <c r="L50" s="15"/>
      <c r="M50" s="15"/>
    </row>
    <row r="51" spans="1:13">
      <c r="A51" s="40"/>
      <c r="B51" s="15"/>
      <c r="C51" s="33"/>
      <c r="D51" s="34"/>
      <c r="E51" s="40"/>
      <c r="F51" s="135"/>
      <c r="G51" s="131"/>
      <c r="H51" s="137"/>
      <c r="I51" s="40"/>
      <c r="J51" s="40"/>
      <c r="K51" s="39"/>
      <c r="L51" s="15"/>
      <c r="M51" s="15"/>
    </row>
    <row r="52" spans="1:13">
      <c r="A52" s="40"/>
      <c r="B52" s="15"/>
      <c r="C52" s="33"/>
      <c r="D52" s="34"/>
      <c r="E52" s="40"/>
      <c r="F52" s="135"/>
      <c r="G52" s="131"/>
      <c r="H52" s="137"/>
      <c r="I52" s="40"/>
      <c r="J52" s="40"/>
      <c r="K52" s="39"/>
      <c r="L52" s="15"/>
      <c r="M52" s="15"/>
    </row>
    <row r="53" spans="1:13">
      <c r="A53" s="40"/>
      <c r="B53" s="15"/>
      <c r="C53" s="33"/>
      <c r="D53" s="34"/>
      <c r="E53" s="40"/>
      <c r="F53" s="135"/>
      <c r="G53" s="131"/>
      <c r="H53" s="137"/>
      <c r="I53" s="40"/>
      <c r="J53" s="40"/>
      <c r="K53" s="39"/>
      <c r="L53" s="15"/>
      <c r="M53" s="15"/>
    </row>
    <row r="54" spans="1:13">
      <c r="A54" s="116" t="s">
        <v>16</v>
      </c>
      <c r="B54" s="41">
        <f>SUM(B13:B53)</f>
        <v>0</v>
      </c>
      <c r="C54" s="40"/>
      <c r="D54" s="42"/>
      <c r="E54" s="43"/>
      <c r="F54" s="44"/>
      <c r="G54" s="139"/>
      <c r="H54" s="42"/>
      <c r="I54" s="43"/>
      <c r="J54" s="44"/>
      <c r="K54" s="42"/>
      <c r="L54" s="42"/>
      <c r="M54" s="41">
        <f>SUM(M13:M53)</f>
        <v>0</v>
      </c>
    </row>
    <row r="55" spans="1:13">
      <c r="A55" s="1"/>
    </row>
    <row r="56" spans="1:13" ht="14.1" customHeight="1">
      <c r="A56" s="158" t="s">
        <v>80</v>
      </c>
      <c r="B56" s="158"/>
      <c r="C56" s="158"/>
      <c r="D56" s="158"/>
    </row>
    <row r="57" spans="1:13">
      <c r="A57" s="159" t="s">
        <v>9</v>
      </c>
      <c r="B57" s="160"/>
      <c r="C57" s="161" t="s">
        <v>10</v>
      </c>
      <c r="D57" s="161"/>
      <c r="E57" s="159" t="s">
        <v>11</v>
      </c>
      <c r="F57" s="159"/>
      <c r="G57" s="159"/>
      <c r="H57" s="159"/>
      <c r="I57" s="159"/>
      <c r="J57" s="159"/>
      <c r="K57" s="159"/>
      <c r="L57" s="159"/>
      <c r="M57" s="85"/>
    </row>
    <row r="58" spans="1:13">
      <c r="A58" s="116" t="s">
        <v>12</v>
      </c>
      <c r="B58" s="86" t="s">
        <v>13</v>
      </c>
      <c r="C58" s="161"/>
      <c r="D58" s="161"/>
      <c r="E58" s="159" t="s">
        <v>14</v>
      </c>
      <c r="F58" s="160"/>
      <c r="G58" s="160"/>
      <c r="H58" s="160"/>
      <c r="I58" s="159" t="s">
        <v>15</v>
      </c>
      <c r="J58" s="160"/>
      <c r="K58" s="160"/>
      <c r="L58" s="160"/>
      <c r="M58" s="86" t="s">
        <v>16</v>
      </c>
    </row>
    <row r="59" spans="1:13">
      <c r="A59" s="117" t="s">
        <v>17</v>
      </c>
      <c r="B59" s="86" t="s">
        <v>18</v>
      </c>
      <c r="C59" s="161"/>
      <c r="D59" s="161"/>
      <c r="E59" s="116" t="s">
        <v>19</v>
      </c>
      <c r="F59" s="117" t="s">
        <v>20</v>
      </c>
      <c r="G59" s="100" t="s">
        <v>21</v>
      </c>
      <c r="H59" s="87" t="s">
        <v>22</v>
      </c>
      <c r="I59" s="116" t="s">
        <v>19</v>
      </c>
      <c r="J59" s="117" t="s">
        <v>20</v>
      </c>
      <c r="K59" s="87" t="s">
        <v>21</v>
      </c>
      <c r="L59" s="87" t="s">
        <v>22</v>
      </c>
      <c r="M59" s="86" t="s">
        <v>23</v>
      </c>
    </row>
    <row r="60" spans="1:13">
      <c r="A60" s="116" t="s">
        <v>1</v>
      </c>
      <c r="B60" s="86" t="s">
        <v>24</v>
      </c>
      <c r="C60" s="161"/>
      <c r="D60" s="161"/>
      <c r="E60" s="116"/>
      <c r="F60" s="116"/>
      <c r="G60" s="100" t="s">
        <v>25</v>
      </c>
      <c r="H60" s="85"/>
      <c r="I60" s="116"/>
      <c r="J60" s="116"/>
      <c r="K60" s="87" t="s">
        <v>20</v>
      </c>
      <c r="L60" s="85"/>
      <c r="M60" s="85"/>
    </row>
    <row r="61" spans="1:13">
      <c r="A61" s="116"/>
      <c r="B61" s="85"/>
      <c r="C61" s="161"/>
      <c r="D61" s="161"/>
      <c r="E61" s="116"/>
      <c r="F61" s="116"/>
      <c r="G61" s="100" t="s">
        <v>23</v>
      </c>
      <c r="H61" s="85"/>
      <c r="I61" s="116"/>
      <c r="J61" s="116"/>
      <c r="K61" s="87" t="s">
        <v>23</v>
      </c>
      <c r="L61" s="85"/>
      <c r="M61" s="85"/>
    </row>
    <row r="62" spans="1:13">
      <c r="A62" s="116" t="s">
        <v>26</v>
      </c>
      <c r="B62" s="87" t="s">
        <v>27</v>
      </c>
      <c r="C62" s="88" t="s">
        <v>28</v>
      </c>
      <c r="D62" s="89"/>
      <c r="E62" s="116" t="s">
        <v>29</v>
      </c>
      <c r="F62" s="116" t="s">
        <v>30</v>
      </c>
      <c r="G62" s="100" t="s">
        <v>31</v>
      </c>
      <c r="H62" s="87" t="s">
        <v>32</v>
      </c>
      <c r="I62" s="116" t="s">
        <v>33</v>
      </c>
      <c r="J62" s="116" t="s">
        <v>34</v>
      </c>
      <c r="K62" s="87" t="s">
        <v>35</v>
      </c>
      <c r="L62" s="87" t="s">
        <v>36</v>
      </c>
      <c r="M62" s="87" t="s">
        <v>37</v>
      </c>
    </row>
    <row r="63" spans="1:13">
      <c r="A63" s="45"/>
      <c r="B63" s="46">
        <f>A63*G63</f>
        <v>0</v>
      </c>
      <c r="C63" s="47">
        <v>100003</v>
      </c>
      <c r="D63" s="34" t="s">
        <v>81</v>
      </c>
      <c r="E63" s="33"/>
      <c r="F63" s="33" t="s">
        <v>82</v>
      </c>
      <c r="G63" s="101">
        <v>70.17</v>
      </c>
      <c r="H63" s="46">
        <f>E63*G63</f>
        <v>0</v>
      </c>
      <c r="I63" s="26"/>
      <c r="J63" s="26" t="s">
        <v>83</v>
      </c>
      <c r="K63" s="30">
        <f>G63/6</f>
        <v>11.695</v>
      </c>
      <c r="L63" s="27">
        <f>I63*K63</f>
        <v>0</v>
      </c>
      <c r="M63" s="27">
        <f>H63+L63</f>
        <v>0</v>
      </c>
    </row>
    <row r="64" spans="1:13">
      <c r="A64" s="45"/>
      <c r="B64" s="46">
        <f>A64*G64</f>
        <v>0</v>
      </c>
      <c r="C64" s="47">
        <v>100012</v>
      </c>
      <c r="D64" s="48" t="s">
        <v>84</v>
      </c>
      <c r="E64" s="33"/>
      <c r="F64" s="33" t="s">
        <v>82</v>
      </c>
      <c r="G64" s="101">
        <v>69.63</v>
      </c>
      <c r="H64" s="46">
        <f>E64*G64</f>
        <v>0</v>
      </c>
      <c r="I64" s="26"/>
      <c r="J64" s="26" t="s">
        <v>83</v>
      </c>
      <c r="K64" s="30">
        <f>G64/6</f>
        <v>11.604999999999999</v>
      </c>
      <c r="L64" s="27">
        <f>I64*K64</f>
        <v>0</v>
      </c>
      <c r="M64" s="27">
        <f t="shared" ref="M64:M67" si="8">H64+L64</f>
        <v>0</v>
      </c>
    </row>
    <row r="65" spans="1:13">
      <c r="A65" s="45"/>
      <c r="B65" s="46">
        <f>A65*G65</f>
        <v>0</v>
      </c>
      <c r="C65" s="47">
        <v>100036</v>
      </c>
      <c r="D65" s="49" t="s">
        <v>85</v>
      </c>
      <c r="E65" s="33"/>
      <c r="F65" s="33" t="s">
        <v>82</v>
      </c>
      <c r="G65" s="101">
        <v>62.97</v>
      </c>
      <c r="H65" s="46">
        <f>E65*G65</f>
        <v>0</v>
      </c>
      <c r="I65" s="26"/>
      <c r="J65" s="26" t="s">
        <v>83</v>
      </c>
      <c r="K65" s="30">
        <f>G65/6</f>
        <v>10.494999999999999</v>
      </c>
      <c r="L65" s="27">
        <f t="shared" ref="L65:L67" si="9">I65*K65</f>
        <v>0</v>
      </c>
      <c r="M65" s="27">
        <f t="shared" si="8"/>
        <v>0</v>
      </c>
    </row>
    <row r="66" spans="1:13">
      <c r="A66" s="45"/>
      <c r="B66" s="46">
        <f>A66*G66</f>
        <v>0</v>
      </c>
      <c r="C66" s="122">
        <v>110843</v>
      </c>
      <c r="D66" s="120" t="s">
        <v>86</v>
      </c>
      <c r="E66" s="114"/>
      <c r="F66" s="114" t="s">
        <v>87</v>
      </c>
      <c r="G66" s="121">
        <v>30.24</v>
      </c>
      <c r="H66" s="46">
        <f>E66*G66</f>
        <v>0</v>
      </c>
      <c r="I66" s="26"/>
      <c r="J66" s="26" t="s">
        <v>88</v>
      </c>
      <c r="K66" s="30">
        <f>G66/6</f>
        <v>5.04</v>
      </c>
      <c r="L66" s="27">
        <f t="shared" si="9"/>
        <v>0</v>
      </c>
      <c r="M66" s="27">
        <f t="shared" si="8"/>
        <v>0</v>
      </c>
    </row>
    <row r="67" spans="1:13" ht="15">
      <c r="A67" s="45"/>
      <c r="B67" s="46">
        <f>A67*G67</f>
        <v>0</v>
      </c>
      <c r="C67" s="47">
        <v>100293</v>
      </c>
      <c r="D67" s="34" t="s">
        <v>89</v>
      </c>
      <c r="E67" s="33"/>
      <c r="F67" s="50" t="s">
        <v>90</v>
      </c>
      <c r="G67" s="123">
        <v>24.21</v>
      </c>
      <c r="H67" s="46">
        <f>E67*G67</f>
        <v>0</v>
      </c>
      <c r="I67" s="35"/>
      <c r="J67" s="35" t="s">
        <v>91</v>
      </c>
      <c r="K67" s="30">
        <f>G67/144</f>
        <v>0.168125</v>
      </c>
      <c r="L67" s="27">
        <f t="shared" si="9"/>
        <v>0</v>
      </c>
      <c r="M67" s="27">
        <f t="shared" si="8"/>
        <v>0</v>
      </c>
    </row>
    <row r="68" spans="1:13">
      <c r="A68" s="45"/>
      <c r="B68" s="46"/>
      <c r="C68" s="33"/>
      <c r="D68" s="49"/>
      <c r="E68" s="33"/>
      <c r="F68" s="33"/>
      <c r="G68" s="102"/>
      <c r="H68" s="46"/>
      <c r="I68" s="35"/>
      <c r="J68" s="26"/>
      <c r="K68" s="30"/>
      <c r="L68" s="27"/>
      <c r="M68" s="27"/>
    </row>
    <row r="69" spans="1:13">
      <c r="A69" s="45"/>
      <c r="B69" s="46"/>
      <c r="C69" s="33"/>
      <c r="D69" s="49"/>
      <c r="E69" s="33"/>
      <c r="F69" s="50"/>
      <c r="G69" s="102"/>
      <c r="H69" s="46"/>
      <c r="I69" s="81"/>
      <c r="J69" s="81"/>
      <c r="K69" s="82"/>
      <c r="L69" s="83"/>
      <c r="M69" s="27"/>
    </row>
    <row r="70" spans="1:13">
      <c r="A70" s="40"/>
      <c r="B70" s="36"/>
      <c r="C70" s="28"/>
      <c r="D70" s="29"/>
      <c r="E70" s="26"/>
      <c r="F70" s="51"/>
      <c r="G70" s="102"/>
      <c r="H70" s="36"/>
      <c r="I70" s="35"/>
      <c r="J70" s="35"/>
      <c r="K70" s="37"/>
      <c r="L70" s="36"/>
      <c r="M70" s="36"/>
    </row>
    <row r="71" spans="1:13">
      <c r="A71" s="40"/>
      <c r="B71" s="36"/>
      <c r="C71" s="28"/>
      <c r="D71" s="29"/>
      <c r="E71" s="26"/>
      <c r="F71" s="51"/>
      <c r="G71" s="102"/>
      <c r="H71" s="36"/>
      <c r="I71" s="35"/>
      <c r="J71" s="35"/>
      <c r="K71" s="37"/>
      <c r="L71" s="36"/>
      <c r="M71" s="36"/>
    </row>
    <row r="72" spans="1:13">
      <c r="A72" s="40"/>
      <c r="B72" s="36"/>
      <c r="C72" s="28"/>
      <c r="D72" s="29"/>
      <c r="E72" s="26"/>
      <c r="F72" s="51"/>
      <c r="G72" s="102"/>
      <c r="H72" s="36"/>
      <c r="I72" s="35"/>
      <c r="J72" s="35"/>
      <c r="K72" s="37"/>
      <c r="L72" s="36"/>
      <c r="M72" s="36"/>
    </row>
    <row r="73" spans="1:13">
      <c r="A73" s="40"/>
      <c r="B73" s="36"/>
      <c r="C73" s="28"/>
      <c r="D73" s="29"/>
      <c r="E73" s="26"/>
      <c r="F73" s="51"/>
      <c r="G73" s="102"/>
      <c r="H73" s="36"/>
      <c r="I73" s="35"/>
      <c r="J73" s="35"/>
      <c r="K73" s="37"/>
      <c r="L73" s="36"/>
      <c r="M73" s="36"/>
    </row>
    <row r="74" spans="1:13">
      <c r="A74" s="40"/>
      <c r="B74" s="36"/>
      <c r="C74" s="28"/>
      <c r="D74" s="29"/>
      <c r="E74" s="26"/>
      <c r="F74" s="51"/>
      <c r="G74" s="102"/>
      <c r="H74" s="36"/>
      <c r="I74" s="35"/>
      <c r="J74" s="35"/>
      <c r="K74" s="37"/>
      <c r="L74" s="36"/>
      <c r="M74" s="36"/>
    </row>
    <row r="75" spans="1:13">
      <c r="A75" s="40"/>
      <c r="B75" s="36"/>
      <c r="C75" s="28"/>
      <c r="D75" s="29"/>
      <c r="E75" s="26"/>
      <c r="F75" s="51"/>
      <c r="G75" s="102"/>
      <c r="H75" s="36"/>
      <c r="I75" s="35"/>
      <c r="J75" s="35"/>
      <c r="K75" s="37"/>
      <c r="L75" s="36"/>
      <c r="M75" s="36"/>
    </row>
    <row r="76" spans="1:13">
      <c r="A76" s="40"/>
      <c r="B76" s="36"/>
      <c r="C76" s="28"/>
      <c r="D76" s="29"/>
      <c r="E76" s="26"/>
      <c r="F76" s="51"/>
      <c r="G76" s="102"/>
      <c r="H76" s="36"/>
      <c r="I76" s="35"/>
      <c r="J76" s="35"/>
      <c r="K76" s="37"/>
      <c r="L76" s="36"/>
      <c r="M76" s="36"/>
    </row>
    <row r="77" spans="1:13">
      <c r="A77" s="40"/>
      <c r="B77" s="36"/>
      <c r="C77" s="28"/>
      <c r="D77" s="29"/>
      <c r="E77" s="26"/>
      <c r="F77" s="51"/>
      <c r="G77" s="102"/>
      <c r="H77" s="36"/>
      <c r="I77" s="35"/>
      <c r="J77" s="35"/>
      <c r="K77" s="37"/>
      <c r="L77" s="36"/>
      <c r="M77" s="36"/>
    </row>
    <row r="78" spans="1:13">
      <c r="A78" s="40"/>
      <c r="B78" s="36"/>
      <c r="C78" s="28"/>
      <c r="D78" s="29"/>
      <c r="E78" s="26"/>
      <c r="F78" s="51"/>
      <c r="G78" s="102"/>
      <c r="H78" s="36"/>
      <c r="I78" s="35"/>
      <c r="J78" s="35"/>
      <c r="K78" s="37"/>
      <c r="L78" s="36"/>
      <c r="M78" s="36"/>
    </row>
    <row r="79" spans="1:13">
      <c r="A79" s="40"/>
      <c r="B79" s="36"/>
      <c r="C79" s="28"/>
      <c r="D79" s="29"/>
      <c r="E79" s="26"/>
      <c r="F79" s="51"/>
      <c r="G79" s="102"/>
      <c r="H79" s="36"/>
      <c r="I79" s="35"/>
      <c r="J79" s="35"/>
      <c r="K79" s="37"/>
      <c r="L79" s="36"/>
      <c r="M79" s="36"/>
    </row>
    <row r="80" spans="1:13">
      <c r="A80" s="40"/>
      <c r="B80" s="36"/>
      <c r="C80" s="28"/>
      <c r="D80" s="29"/>
      <c r="E80" s="26"/>
      <c r="F80" s="51"/>
      <c r="G80" s="102"/>
      <c r="H80" s="36"/>
      <c r="I80" s="35"/>
      <c r="J80" s="35"/>
      <c r="K80" s="37"/>
      <c r="L80" s="36"/>
      <c r="M80" s="36"/>
    </row>
    <row r="81" spans="1:13">
      <c r="A81" s="40"/>
      <c r="B81" s="15"/>
      <c r="C81" s="25"/>
      <c r="D81" s="52"/>
      <c r="E81" s="40"/>
      <c r="F81" s="53"/>
      <c r="G81" s="39"/>
      <c r="H81" s="15"/>
      <c r="I81" s="40"/>
      <c r="J81" s="40"/>
      <c r="K81" s="39"/>
      <c r="L81" s="15"/>
      <c r="M81" s="15"/>
    </row>
    <row r="82" spans="1:13">
      <c r="A82" s="40"/>
      <c r="B82" s="15"/>
      <c r="C82" s="25"/>
      <c r="D82" s="38"/>
      <c r="E82" s="40"/>
      <c r="F82" s="40"/>
      <c r="G82" s="39"/>
      <c r="H82" s="15"/>
      <c r="I82" s="40"/>
      <c r="J82" s="40"/>
      <c r="K82" s="39"/>
      <c r="L82" s="15"/>
      <c r="M82" s="15"/>
    </row>
    <row r="83" spans="1:13">
      <c r="A83" s="40"/>
      <c r="B83" s="15"/>
      <c r="C83" s="25"/>
      <c r="D83" s="38"/>
      <c r="E83" s="40"/>
      <c r="F83" s="40"/>
      <c r="G83" s="39"/>
      <c r="H83" s="15"/>
      <c r="I83" s="40"/>
      <c r="J83" s="40"/>
      <c r="K83" s="39"/>
      <c r="L83" s="15"/>
      <c r="M83" s="15"/>
    </row>
    <row r="84" spans="1:13">
      <c r="A84" s="40"/>
      <c r="B84" s="15"/>
      <c r="C84" s="25"/>
      <c r="D84" s="38"/>
      <c r="E84" s="40"/>
      <c r="F84" s="40"/>
      <c r="G84" s="39"/>
      <c r="H84" s="15"/>
      <c r="I84" s="40"/>
      <c r="J84" s="40"/>
      <c r="K84" s="39"/>
      <c r="L84" s="15"/>
      <c r="M84" s="15"/>
    </row>
    <row r="85" spans="1:13">
      <c r="A85" s="40"/>
      <c r="B85" s="15"/>
      <c r="C85" s="25"/>
      <c r="D85" s="38"/>
      <c r="E85" s="40"/>
      <c r="F85" s="40"/>
      <c r="G85" s="39"/>
      <c r="H85" s="15"/>
      <c r="I85" s="40"/>
      <c r="J85" s="40"/>
      <c r="K85" s="39"/>
      <c r="L85" s="15"/>
      <c r="M85" s="15"/>
    </row>
    <row r="86" spans="1:13">
      <c r="A86" s="40"/>
      <c r="B86" s="15"/>
      <c r="C86" s="25"/>
      <c r="D86" s="38"/>
      <c r="E86" s="40"/>
      <c r="F86" s="40"/>
      <c r="G86" s="39"/>
      <c r="H86" s="15"/>
      <c r="I86" s="40"/>
      <c r="J86" s="40"/>
      <c r="K86" s="39"/>
      <c r="L86" s="15"/>
      <c r="M86" s="15"/>
    </row>
    <row r="87" spans="1:13">
      <c r="A87" s="40"/>
      <c r="B87" s="15"/>
      <c r="C87" s="25"/>
      <c r="D87" s="38"/>
      <c r="E87" s="40"/>
      <c r="F87" s="40"/>
      <c r="G87" s="39"/>
      <c r="H87" s="15"/>
      <c r="I87" s="40"/>
      <c r="J87" s="40"/>
      <c r="K87" s="39"/>
      <c r="L87" s="15"/>
      <c r="M87" s="15"/>
    </row>
    <row r="88" spans="1:13">
      <c r="A88" s="40"/>
      <c r="B88" s="15"/>
      <c r="C88" s="25"/>
      <c r="D88" s="38"/>
      <c r="E88" s="40"/>
      <c r="F88" s="40"/>
      <c r="G88" s="39"/>
      <c r="H88" s="15"/>
      <c r="I88" s="40"/>
      <c r="J88" s="40"/>
      <c r="K88" s="39"/>
      <c r="L88" s="15"/>
      <c r="M88" s="15"/>
    </row>
    <row r="89" spans="1:13">
      <c r="A89" s="40"/>
      <c r="B89" s="15"/>
      <c r="C89" s="25"/>
      <c r="D89" s="38"/>
      <c r="E89" s="40"/>
      <c r="F89" s="40"/>
      <c r="G89" s="39"/>
      <c r="H89" s="15"/>
      <c r="I89" s="40"/>
      <c r="J89" s="40"/>
      <c r="K89" s="39"/>
      <c r="L89" s="15"/>
      <c r="M89" s="15"/>
    </row>
    <row r="90" spans="1:13">
      <c r="A90" s="40"/>
      <c r="B90" s="15"/>
      <c r="C90" s="25"/>
      <c r="D90" s="38"/>
      <c r="E90" s="40"/>
      <c r="F90" s="40"/>
      <c r="G90" s="39"/>
      <c r="H90" s="15"/>
      <c r="I90" s="40"/>
      <c r="J90" s="40"/>
      <c r="K90" s="39"/>
      <c r="L90" s="15"/>
      <c r="M90" s="15"/>
    </row>
    <row r="91" spans="1:13">
      <c r="A91" s="40"/>
      <c r="B91" s="15"/>
      <c r="C91" s="25"/>
      <c r="D91" s="38"/>
      <c r="E91" s="40"/>
      <c r="F91" s="40"/>
      <c r="G91" s="39"/>
      <c r="H91" s="15"/>
      <c r="I91" s="40"/>
      <c r="J91" s="40"/>
      <c r="K91" s="39"/>
      <c r="L91" s="15"/>
      <c r="M91" s="15"/>
    </row>
    <row r="92" spans="1:13">
      <c r="A92" s="40"/>
      <c r="B92" s="15"/>
      <c r="C92" s="25"/>
      <c r="D92" s="38"/>
      <c r="E92" s="40"/>
      <c r="F92" s="40"/>
      <c r="G92" s="39"/>
      <c r="H92" s="15"/>
      <c r="I92" s="40"/>
      <c r="J92" s="40"/>
      <c r="K92" s="39"/>
      <c r="L92" s="15"/>
      <c r="M92" s="15"/>
    </row>
    <row r="93" spans="1:13">
      <c r="A93" s="40"/>
      <c r="B93" s="15"/>
      <c r="C93" s="25"/>
      <c r="D93" s="38"/>
      <c r="E93" s="40"/>
      <c r="F93" s="40"/>
      <c r="G93" s="39"/>
      <c r="H93" s="15"/>
      <c r="I93" s="40"/>
      <c r="J93" s="40"/>
      <c r="K93" s="39"/>
      <c r="L93" s="15"/>
      <c r="M93" s="15"/>
    </row>
    <row r="94" spans="1:13">
      <c r="A94" s="40"/>
      <c r="B94" s="15"/>
      <c r="C94" s="25"/>
      <c r="D94" s="38"/>
      <c r="E94" s="40"/>
      <c r="F94" s="40"/>
      <c r="G94" s="39"/>
      <c r="H94" s="15"/>
      <c r="I94" s="40"/>
      <c r="J94" s="40"/>
      <c r="K94" s="39"/>
      <c r="L94" s="15"/>
      <c r="M94" s="15"/>
    </row>
    <row r="95" spans="1:13">
      <c r="A95" s="40"/>
      <c r="B95" s="15"/>
      <c r="C95" s="25"/>
      <c r="D95" s="38"/>
      <c r="E95" s="40"/>
      <c r="F95" s="40"/>
      <c r="G95" s="39"/>
      <c r="H95" s="15"/>
      <c r="I95" s="40"/>
      <c r="J95" s="40"/>
      <c r="K95" s="39"/>
      <c r="L95" s="15"/>
      <c r="M95" s="15"/>
    </row>
    <row r="96" spans="1:13">
      <c r="A96" s="40"/>
      <c r="B96" s="15"/>
      <c r="C96" s="25"/>
      <c r="D96" s="38"/>
      <c r="E96" s="40"/>
      <c r="F96" s="40"/>
      <c r="G96" s="39"/>
      <c r="H96" s="15"/>
      <c r="I96" s="40"/>
      <c r="J96" s="40"/>
      <c r="K96" s="39"/>
      <c r="L96" s="15"/>
      <c r="M96" s="15"/>
    </row>
    <row r="97" spans="1:13">
      <c r="A97" s="40"/>
      <c r="B97" s="15"/>
      <c r="C97" s="25"/>
      <c r="D97" s="38"/>
      <c r="E97" s="40"/>
      <c r="F97" s="40"/>
      <c r="G97" s="39"/>
      <c r="H97" s="15"/>
      <c r="I97" s="40"/>
      <c r="J97" s="40"/>
      <c r="K97" s="39"/>
      <c r="L97" s="15"/>
      <c r="M97" s="15"/>
    </row>
    <row r="98" spans="1:13">
      <c r="A98" s="40"/>
      <c r="B98" s="15"/>
      <c r="C98" s="25"/>
      <c r="D98" s="38"/>
      <c r="E98" s="40"/>
      <c r="F98" s="40"/>
      <c r="G98" s="39"/>
      <c r="H98" s="15"/>
      <c r="I98" s="40"/>
      <c r="J98" s="40"/>
      <c r="K98" s="39"/>
      <c r="L98" s="15"/>
      <c r="M98" s="15"/>
    </row>
    <row r="99" spans="1:13">
      <c r="A99" s="40"/>
      <c r="B99" s="15"/>
      <c r="C99" s="25"/>
      <c r="D99" s="38"/>
      <c r="E99" s="40"/>
      <c r="F99" s="40"/>
      <c r="G99" s="39"/>
      <c r="H99" s="15"/>
      <c r="I99" s="40"/>
      <c r="J99" s="40"/>
      <c r="K99" s="39"/>
      <c r="L99" s="15"/>
      <c r="M99" s="15"/>
    </row>
    <row r="100" spans="1:13">
      <c r="A100" s="40"/>
      <c r="B100" s="15"/>
      <c r="C100" s="25"/>
      <c r="D100" s="38"/>
      <c r="E100" s="40"/>
      <c r="F100" s="40"/>
      <c r="G100" s="39"/>
      <c r="H100" s="15"/>
      <c r="I100" s="40"/>
      <c r="J100" s="40"/>
      <c r="K100" s="39"/>
      <c r="L100" s="15"/>
      <c r="M100" s="15"/>
    </row>
    <row r="101" spans="1:13">
      <c r="A101" s="40"/>
      <c r="B101" s="15"/>
      <c r="C101" s="25"/>
      <c r="D101" s="38"/>
      <c r="E101" s="40"/>
      <c r="F101" s="40"/>
      <c r="G101" s="39"/>
      <c r="H101" s="15"/>
      <c r="I101" s="40"/>
      <c r="J101" s="40"/>
      <c r="K101" s="39"/>
      <c r="L101" s="15"/>
      <c r="M101" s="15"/>
    </row>
    <row r="102" spans="1:13">
      <c r="A102" s="40"/>
      <c r="B102" s="15"/>
      <c r="C102" s="25"/>
      <c r="D102" s="38"/>
      <c r="E102" s="40"/>
      <c r="F102" s="40"/>
      <c r="G102" s="39"/>
      <c r="H102" s="15"/>
      <c r="I102" s="40"/>
      <c r="J102" s="40"/>
      <c r="K102" s="39"/>
      <c r="L102" s="15"/>
      <c r="M102" s="15"/>
    </row>
    <row r="103" spans="1:13">
      <c r="A103" s="40"/>
      <c r="B103" s="15"/>
      <c r="C103" s="25"/>
      <c r="D103" s="38"/>
      <c r="E103" s="40"/>
      <c r="F103" s="40"/>
      <c r="G103" s="39"/>
      <c r="H103" s="15"/>
      <c r="I103" s="40"/>
      <c r="J103" s="40"/>
      <c r="K103" s="39"/>
      <c r="L103" s="15"/>
      <c r="M103" s="15"/>
    </row>
    <row r="104" spans="1:13">
      <c r="A104" s="40"/>
      <c r="B104" s="15"/>
      <c r="C104" s="25"/>
      <c r="D104" s="38"/>
      <c r="E104" s="40"/>
      <c r="F104" s="40"/>
      <c r="G104" s="39"/>
      <c r="H104" s="15"/>
      <c r="I104" s="40"/>
      <c r="J104" s="40"/>
      <c r="K104" s="39"/>
      <c r="L104" s="15"/>
      <c r="M104" s="15"/>
    </row>
    <row r="105" spans="1:13">
      <c r="A105" s="40"/>
      <c r="B105" s="15"/>
      <c r="C105" s="25"/>
      <c r="D105" s="38"/>
      <c r="E105" s="40"/>
      <c r="F105" s="40"/>
      <c r="G105" s="39"/>
      <c r="H105" s="15"/>
      <c r="I105" s="40"/>
      <c r="J105" s="40"/>
      <c r="K105" s="39"/>
      <c r="L105" s="15"/>
      <c r="M105" s="15"/>
    </row>
    <row r="106" spans="1:13">
      <c r="A106" s="40"/>
      <c r="B106" s="15"/>
      <c r="C106" s="25"/>
      <c r="D106" s="38"/>
      <c r="E106" s="40"/>
      <c r="F106" s="40"/>
      <c r="G106" s="39"/>
      <c r="H106" s="15"/>
      <c r="I106" s="40"/>
      <c r="J106" s="40"/>
      <c r="K106" s="39"/>
      <c r="L106" s="15"/>
      <c r="M106" s="15"/>
    </row>
    <row r="107" spans="1:13">
      <c r="A107" s="40"/>
      <c r="B107" s="15"/>
      <c r="C107" s="25"/>
      <c r="D107" s="38"/>
      <c r="E107" s="40"/>
      <c r="F107" s="40"/>
      <c r="G107" s="39"/>
      <c r="H107" s="15"/>
      <c r="I107" s="40"/>
      <c r="J107" s="40"/>
      <c r="K107" s="39"/>
      <c r="L107" s="15"/>
      <c r="M107" s="15"/>
    </row>
    <row r="108" spans="1:13">
      <c r="A108" s="116" t="s">
        <v>16</v>
      </c>
      <c r="B108" s="41">
        <f>SUM(B63:B107)</f>
        <v>0</v>
      </c>
      <c r="C108" s="40"/>
      <c r="D108" s="42"/>
      <c r="E108" s="43"/>
      <c r="F108" s="44"/>
      <c r="G108" s="103"/>
      <c r="H108" s="42"/>
      <c r="I108" s="43"/>
      <c r="J108" s="44"/>
      <c r="K108" s="42"/>
      <c r="L108" s="42"/>
      <c r="M108" s="41">
        <f>SUM(M63:M107)</f>
        <v>0</v>
      </c>
    </row>
    <row r="110" spans="1:13">
      <c r="A110" s="115" t="s">
        <v>92</v>
      </c>
      <c r="B110" s="115"/>
      <c r="C110" s="115"/>
      <c r="D110" s="115"/>
    </row>
    <row r="111" spans="1:13">
      <c r="A111" s="159" t="s">
        <v>9</v>
      </c>
      <c r="B111" s="160"/>
      <c r="C111" s="161" t="s">
        <v>10</v>
      </c>
      <c r="D111" s="161"/>
      <c r="E111" s="159" t="s">
        <v>11</v>
      </c>
      <c r="F111" s="159"/>
      <c r="G111" s="159"/>
      <c r="H111" s="159"/>
      <c r="I111" s="159"/>
      <c r="J111" s="159"/>
      <c r="K111" s="159"/>
      <c r="L111" s="159"/>
      <c r="M111" s="85"/>
    </row>
    <row r="112" spans="1:13">
      <c r="A112" s="116" t="s">
        <v>12</v>
      </c>
      <c r="B112" s="86" t="s">
        <v>13</v>
      </c>
      <c r="C112" s="161"/>
      <c r="D112" s="161"/>
      <c r="E112" s="159" t="s">
        <v>14</v>
      </c>
      <c r="F112" s="160"/>
      <c r="G112" s="160"/>
      <c r="H112" s="160"/>
      <c r="I112" s="159" t="s">
        <v>15</v>
      </c>
      <c r="J112" s="160"/>
      <c r="K112" s="160"/>
      <c r="L112" s="160"/>
      <c r="M112" s="86" t="s">
        <v>16</v>
      </c>
    </row>
    <row r="113" spans="1:13">
      <c r="A113" s="117" t="s">
        <v>17</v>
      </c>
      <c r="B113" s="86" t="s">
        <v>18</v>
      </c>
      <c r="C113" s="161"/>
      <c r="D113" s="161"/>
      <c r="E113" s="116" t="s">
        <v>19</v>
      </c>
      <c r="F113" s="117" t="s">
        <v>20</v>
      </c>
      <c r="G113" s="100" t="s">
        <v>21</v>
      </c>
      <c r="H113" s="87" t="s">
        <v>22</v>
      </c>
      <c r="I113" s="116" t="s">
        <v>19</v>
      </c>
      <c r="J113" s="117" t="s">
        <v>20</v>
      </c>
      <c r="K113" s="87" t="s">
        <v>21</v>
      </c>
      <c r="L113" s="87" t="s">
        <v>22</v>
      </c>
      <c r="M113" s="86" t="s">
        <v>23</v>
      </c>
    </row>
    <row r="114" spans="1:13">
      <c r="A114" s="116" t="s">
        <v>1</v>
      </c>
      <c r="B114" s="86" t="s">
        <v>24</v>
      </c>
      <c r="C114" s="161"/>
      <c r="D114" s="161"/>
      <c r="E114" s="116"/>
      <c r="F114" s="116"/>
      <c r="G114" s="100" t="s">
        <v>25</v>
      </c>
      <c r="H114" s="85"/>
      <c r="I114" s="116"/>
      <c r="J114" s="116"/>
      <c r="K114" s="87" t="s">
        <v>20</v>
      </c>
      <c r="L114" s="85"/>
      <c r="M114" s="85"/>
    </row>
    <row r="115" spans="1:13" ht="12.6" customHeight="1">
      <c r="A115" s="116"/>
      <c r="B115" s="85"/>
      <c r="C115" s="161"/>
      <c r="D115" s="161"/>
      <c r="E115" s="116"/>
      <c r="F115" s="116"/>
      <c r="G115" s="100" t="s">
        <v>23</v>
      </c>
      <c r="H115" s="85"/>
      <c r="I115" s="116"/>
      <c r="J115" s="116"/>
      <c r="K115" s="87" t="s">
        <v>23</v>
      </c>
      <c r="L115" s="85"/>
      <c r="M115" s="85"/>
    </row>
    <row r="116" spans="1:13">
      <c r="A116" s="116" t="s">
        <v>26</v>
      </c>
      <c r="B116" s="87" t="s">
        <v>27</v>
      </c>
      <c r="C116" s="88" t="s">
        <v>28</v>
      </c>
      <c r="D116" s="89"/>
      <c r="E116" s="116" t="s">
        <v>29</v>
      </c>
      <c r="F116" s="116" t="s">
        <v>30</v>
      </c>
      <c r="G116" s="138" t="s">
        <v>31</v>
      </c>
      <c r="H116" s="87" t="s">
        <v>32</v>
      </c>
      <c r="I116" s="116" t="s">
        <v>33</v>
      </c>
      <c r="J116" s="116" t="s">
        <v>34</v>
      </c>
      <c r="K116" s="87" t="s">
        <v>35</v>
      </c>
      <c r="L116" s="87" t="s">
        <v>36</v>
      </c>
      <c r="M116" s="87" t="s">
        <v>37</v>
      </c>
    </row>
    <row r="117" spans="1:13" ht="15">
      <c r="A117" s="40"/>
      <c r="B117" s="27">
        <f t="shared" ref="B117:B159" si="10">A117*G117</f>
        <v>0</v>
      </c>
      <c r="C117" s="49">
        <v>100261</v>
      </c>
      <c r="D117" s="54" t="s">
        <v>93</v>
      </c>
      <c r="E117" s="54"/>
      <c r="F117" s="132" t="s">
        <v>43</v>
      </c>
      <c r="G117" s="124">
        <v>45.15</v>
      </c>
      <c r="H117" s="61">
        <f t="shared" ref="H117:H155" si="11">E117*G117</f>
        <v>0</v>
      </c>
      <c r="I117" s="91"/>
      <c r="J117" s="55" t="s">
        <v>44</v>
      </c>
      <c r="K117" s="56">
        <f>G117/96</f>
        <v>0.47031249999999997</v>
      </c>
      <c r="L117" s="57">
        <f>I117*K117</f>
        <v>0</v>
      </c>
      <c r="M117" s="27">
        <f t="shared" ref="M117:M159" si="12">H117+L117</f>
        <v>0</v>
      </c>
    </row>
    <row r="118" spans="1:13" ht="15">
      <c r="A118" s="40"/>
      <c r="B118" s="27">
        <f t="shared" si="10"/>
        <v>0</v>
      </c>
      <c r="C118" s="49">
        <v>100351</v>
      </c>
      <c r="D118" s="54" t="s">
        <v>94</v>
      </c>
      <c r="E118" s="54"/>
      <c r="F118" s="132" t="s">
        <v>95</v>
      </c>
      <c r="G118" s="124">
        <v>24.47</v>
      </c>
      <c r="H118" s="61">
        <f t="shared" si="11"/>
        <v>0</v>
      </c>
      <c r="I118" s="58"/>
      <c r="J118" s="58"/>
      <c r="K118" s="59"/>
      <c r="L118" s="60"/>
      <c r="M118" s="61">
        <f t="shared" si="12"/>
        <v>0</v>
      </c>
    </row>
    <row r="119" spans="1:13" ht="15">
      <c r="A119" s="40"/>
      <c r="B119" s="27">
        <f t="shared" si="10"/>
        <v>0</v>
      </c>
      <c r="C119" s="143" t="s">
        <v>96</v>
      </c>
      <c r="D119" s="143" t="s">
        <v>97</v>
      </c>
      <c r="E119" s="54"/>
      <c r="F119" s="145" t="s">
        <v>98</v>
      </c>
      <c r="G119" s="144">
        <v>23.01</v>
      </c>
      <c r="H119" s="61">
        <f t="shared" si="11"/>
        <v>0</v>
      </c>
      <c r="I119" s="58"/>
      <c r="J119" s="58"/>
      <c r="K119" s="59"/>
      <c r="L119" s="60"/>
      <c r="M119" s="61">
        <f t="shared" si="12"/>
        <v>0</v>
      </c>
    </row>
    <row r="120" spans="1:13" ht="15">
      <c r="A120" s="40"/>
      <c r="B120" s="27">
        <f t="shared" si="10"/>
        <v>0</v>
      </c>
      <c r="C120" s="49">
        <v>100158</v>
      </c>
      <c r="D120" s="54" t="s">
        <v>99</v>
      </c>
      <c r="E120" s="54"/>
      <c r="F120" s="132" t="s">
        <v>100</v>
      </c>
      <c r="G120" s="140">
        <v>121.5</v>
      </c>
      <c r="H120" s="61">
        <f t="shared" si="11"/>
        <v>0</v>
      </c>
      <c r="I120" s="58"/>
      <c r="J120" s="58"/>
      <c r="K120" s="59"/>
      <c r="L120" s="60"/>
      <c r="M120" s="61">
        <f t="shared" si="12"/>
        <v>0</v>
      </c>
    </row>
    <row r="121" spans="1:13" ht="15">
      <c r="A121" s="40"/>
      <c r="B121" s="27">
        <f t="shared" si="10"/>
        <v>0</v>
      </c>
      <c r="C121" s="49">
        <v>110349</v>
      </c>
      <c r="D121" s="118" t="s">
        <v>101</v>
      </c>
      <c r="E121" s="54"/>
      <c r="F121" s="132" t="s">
        <v>100</v>
      </c>
      <c r="G121" s="140">
        <v>124.24</v>
      </c>
      <c r="H121" s="61">
        <f t="shared" si="11"/>
        <v>0</v>
      </c>
      <c r="I121" s="58"/>
      <c r="J121" s="58"/>
      <c r="K121" s="59"/>
      <c r="L121" s="60"/>
      <c r="M121" s="61">
        <f t="shared" si="12"/>
        <v>0</v>
      </c>
    </row>
    <row r="122" spans="1:13" ht="15">
      <c r="A122" s="40"/>
      <c r="B122" s="27">
        <f t="shared" si="10"/>
        <v>0</v>
      </c>
      <c r="C122" s="62">
        <v>110322</v>
      </c>
      <c r="D122" s="49" t="s">
        <v>102</v>
      </c>
      <c r="E122" s="54"/>
      <c r="F122" s="132" t="s">
        <v>100</v>
      </c>
      <c r="G122" s="140">
        <v>204.5</v>
      </c>
      <c r="H122" s="61">
        <f t="shared" si="11"/>
        <v>0</v>
      </c>
      <c r="I122" s="58"/>
      <c r="J122" s="58"/>
      <c r="K122" s="59"/>
      <c r="L122" s="60"/>
      <c r="M122" s="61">
        <f t="shared" si="12"/>
        <v>0</v>
      </c>
    </row>
    <row r="123" spans="1:13" ht="15">
      <c r="A123" s="40"/>
      <c r="B123" s="112">
        <f t="shared" si="10"/>
        <v>0</v>
      </c>
      <c r="C123" s="119">
        <v>100134</v>
      </c>
      <c r="D123" s="120" t="s">
        <v>103</v>
      </c>
      <c r="E123" s="113"/>
      <c r="F123" s="141" t="s">
        <v>104</v>
      </c>
      <c r="G123" s="140">
        <v>143.19999999999999</v>
      </c>
      <c r="H123" s="61">
        <f t="shared" si="11"/>
        <v>0</v>
      </c>
      <c r="I123" s="58"/>
      <c r="J123" s="58"/>
      <c r="K123" s="59"/>
      <c r="L123" s="60"/>
      <c r="M123" s="61">
        <f t="shared" si="12"/>
        <v>0</v>
      </c>
    </row>
    <row r="124" spans="1:13" ht="15">
      <c r="A124" s="40"/>
      <c r="B124" s="112">
        <f t="shared" si="10"/>
        <v>0</v>
      </c>
      <c r="C124" s="119">
        <v>110711</v>
      </c>
      <c r="D124" s="120" t="s">
        <v>105</v>
      </c>
      <c r="E124" s="113"/>
      <c r="F124" s="141" t="s">
        <v>100</v>
      </c>
      <c r="G124" s="140">
        <v>226.07</v>
      </c>
      <c r="H124" s="61">
        <f t="shared" si="11"/>
        <v>0</v>
      </c>
      <c r="I124" s="58"/>
      <c r="J124" s="58"/>
      <c r="K124" s="59"/>
      <c r="L124" s="60"/>
      <c r="M124" s="61">
        <f t="shared" si="12"/>
        <v>0</v>
      </c>
    </row>
    <row r="125" spans="1:13" ht="15">
      <c r="A125" s="40"/>
      <c r="B125" s="27">
        <f t="shared" si="10"/>
        <v>0</v>
      </c>
      <c r="C125" s="49">
        <v>110624</v>
      </c>
      <c r="D125" s="54" t="s">
        <v>106</v>
      </c>
      <c r="E125" s="54"/>
      <c r="F125" s="132" t="s">
        <v>95</v>
      </c>
      <c r="G125" s="124">
        <v>44.18</v>
      </c>
      <c r="H125" s="61">
        <f t="shared" si="11"/>
        <v>0</v>
      </c>
      <c r="I125" s="58"/>
      <c r="J125" s="58"/>
      <c r="K125" s="59"/>
      <c r="L125" s="60"/>
      <c r="M125" s="61">
        <f t="shared" si="12"/>
        <v>0</v>
      </c>
    </row>
    <row r="126" spans="1:13" ht="15">
      <c r="A126" s="40"/>
      <c r="B126" s="112">
        <f t="shared" si="10"/>
        <v>0</v>
      </c>
      <c r="C126" s="113">
        <v>110623</v>
      </c>
      <c r="D126" s="120" t="s">
        <v>107</v>
      </c>
      <c r="E126" s="113"/>
      <c r="F126" s="141" t="s">
        <v>108</v>
      </c>
      <c r="G126" s="124">
        <v>42.95</v>
      </c>
      <c r="H126" s="61">
        <f t="shared" si="11"/>
        <v>0</v>
      </c>
      <c r="I126" s="58"/>
      <c r="J126" s="58"/>
      <c r="K126" s="59"/>
      <c r="L126" s="60"/>
      <c r="M126" s="61">
        <f t="shared" si="12"/>
        <v>0</v>
      </c>
    </row>
    <row r="127" spans="1:13" ht="15">
      <c r="A127" s="40"/>
      <c r="B127" s="27">
        <f t="shared" si="10"/>
        <v>0</v>
      </c>
      <c r="C127" s="49">
        <v>110473</v>
      </c>
      <c r="D127" s="54" t="s">
        <v>109</v>
      </c>
      <c r="E127" s="54"/>
      <c r="F127" s="132" t="s">
        <v>95</v>
      </c>
      <c r="G127" s="124">
        <v>54.31</v>
      </c>
      <c r="H127" s="61">
        <f t="shared" si="11"/>
        <v>0</v>
      </c>
      <c r="I127" s="58"/>
      <c r="J127" s="58"/>
      <c r="K127" s="59"/>
      <c r="L127" s="60"/>
      <c r="M127" s="61">
        <f t="shared" si="12"/>
        <v>0</v>
      </c>
    </row>
    <row r="128" spans="1:13" ht="15">
      <c r="A128" s="40"/>
      <c r="B128" s="27">
        <f t="shared" si="10"/>
        <v>0</v>
      </c>
      <c r="C128" s="49">
        <v>100352</v>
      </c>
      <c r="D128" s="54" t="s">
        <v>110</v>
      </c>
      <c r="E128" s="54"/>
      <c r="F128" s="132" t="s">
        <v>95</v>
      </c>
      <c r="G128" s="124">
        <v>22.11</v>
      </c>
      <c r="H128" s="61">
        <f t="shared" si="11"/>
        <v>0</v>
      </c>
      <c r="I128" s="58"/>
      <c r="J128" s="58"/>
      <c r="K128" s="59"/>
      <c r="L128" s="60"/>
      <c r="M128" s="61">
        <f t="shared" si="12"/>
        <v>0</v>
      </c>
    </row>
    <row r="129" spans="1:13" ht="15">
      <c r="A129" s="40"/>
      <c r="B129" s="27">
        <f t="shared" si="10"/>
        <v>0</v>
      </c>
      <c r="C129" s="62">
        <v>100201</v>
      </c>
      <c r="D129" s="49" t="s">
        <v>111</v>
      </c>
      <c r="E129" s="54"/>
      <c r="F129" s="132" t="s">
        <v>104</v>
      </c>
      <c r="G129" s="140">
        <v>335.2</v>
      </c>
      <c r="H129" s="61">
        <f t="shared" si="11"/>
        <v>0</v>
      </c>
      <c r="I129" s="92"/>
      <c r="J129" s="63" t="s">
        <v>112</v>
      </c>
      <c r="K129" s="64">
        <f>G129/4</f>
        <v>83.8</v>
      </c>
      <c r="L129" s="65">
        <f>I129*K129</f>
        <v>0</v>
      </c>
      <c r="M129" s="27">
        <f t="shared" si="12"/>
        <v>0</v>
      </c>
    </row>
    <row r="130" spans="1:13">
      <c r="A130" s="40"/>
      <c r="B130" s="27">
        <f t="shared" si="10"/>
        <v>0</v>
      </c>
      <c r="C130" s="49">
        <v>100022</v>
      </c>
      <c r="D130" s="54" t="s">
        <v>113</v>
      </c>
      <c r="E130" s="54"/>
      <c r="F130" s="132" t="s">
        <v>114</v>
      </c>
      <c r="G130" s="125">
        <v>61.83</v>
      </c>
      <c r="H130" s="61">
        <f t="shared" si="11"/>
        <v>0</v>
      </c>
      <c r="I130" s="58"/>
      <c r="J130" s="58"/>
      <c r="K130" s="59"/>
      <c r="L130" s="60"/>
      <c r="M130" s="61">
        <f t="shared" si="12"/>
        <v>0</v>
      </c>
    </row>
    <row r="131" spans="1:13">
      <c r="A131" s="40"/>
      <c r="B131" s="27">
        <f t="shared" si="10"/>
        <v>0</v>
      </c>
      <c r="C131" s="49">
        <v>100021</v>
      </c>
      <c r="D131" s="54" t="s">
        <v>115</v>
      </c>
      <c r="E131" s="54"/>
      <c r="F131" s="132" t="s">
        <v>95</v>
      </c>
      <c r="G131" s="125">
        <v>97.63</v>
      </c>
      <c r="H131" s="61">
        <f t="shared" si="11"/>
        <v>0</v>
      </c>
      <c r="I131" s="58"/>
      <c r="J131" s="58"/>
      <c r="K131" s="59"/>
      <c r="L131" s="60"/>
      <c r="M131" s="61">
        <f t="shared" si="12"/>
        <v>0</v>
      </c>
    </row>
    <row r="132" spans="1:13" ht="15">
      <c r="A132" s="40"/>
      <c r="B132" s="27">
        <f>A132*G132</f>
        <v>0</v>
      </c>
      <c r="C132" s="49">
        <v>100098</v>
      </c>
      <c r="D132" s="54" t="s">
        <v>116</v>
      </c>
      <c r="E132" s="54"/>
      <c r="F132" s="132" t="s">
        <v>100</v>
      </c>
      <c r="G132" s="124">
        <v>36.89</v>
      </c>
      <c r="H132" s="61">
        <f t="shared" si="11"/>
        <v>0</v>
      </c>
      <c r="I132" s="58"/>
      <c r="J132" s="58"/>
      <c r="K132" s="59"/>
      <c r="L132" s="60"/>
      <c r="M132" s="61">
        <f t="shared" si="12"/>
        <v>0</v>
      </c>
    </row>
    <row r="133" spans="1:13" ht="15">
      <c r="A133" s="40"/>
      <c r="B133" s="27">
        <f t="shared" ref="B133" si="13">A133*G133</f>
        <v>0</v>
      </c>
      <c r="C133" s="49">
        <v>111361</v>
      </c>
      <c r="D133" s="98" t="s">
        <v>117</v>
      </c>
      <c r="E133" s="54"/>
      <c r="F133" s="132" t="s">
        <v>100</v>
      </c>
      <c r="G133" s="124">
        <v>68.58</v>
      </c>
      <c r="H133" s="61">
        <f t="shared" si="11"/>
        <v>0</v>
      </c>
      <c r="I133" s="58"/>
      <c r="J133" s="58"/>
      <c r="K133" s="59"/>
      <c r="L133" s="60"/>
      <c r="M133" s="61">
        <f t="shared" si="12"/>
        <v>0</v>
      </c>
    </row>
    <row r="134" spans="1:13" ht="15">
      <c r="A134" s="40"/>
      <c r="B134" s="27">
        <f t="shared" si="10"/>
        <v>0</v>
      </c>
      <c r="C134" s="62">
        <v>100101</v>
      </c>
      <c r="D134" s="49" t="s">
        <v>118</v>
      </c>
      <c r="E134" s="54"/>
      <c r="F134" s="132" t="s">
        <v>100</v>
      </c>
      <c r="G134" s="124">
        <v>115.48</v>
      </c>
      <c r="H134" s="61">
        <f t="shared" si="11"/>
        <v>0</v>
      </c>
      <c r="I134" s="58"/>
      <c r="J134" s="58"/>
      <c r="K134" s="59"/>
      <c r="L134" s="60"/>
      <c r="M134" s="61">
        <f t="shared" si="12"/>
        <v>0</v>
      </c>
    </row>
    <row r="135" spans="1:13" ht="15">
      <c r="A135" s="40"/>
      <c r="B135" s="27">
        <f t="shared" si="10"/>
        <v>0</v>
      </c>
      <c r="C135" s="62">
        <v>100117</v>
      </c>
      <c r="D135" s="49" t="s">
        <v>119</v>
      </c>
      <c r="E135" s="54"/>
      <c r="F135" s="132" t="s">
        <v>95</v>
      </c>
      <c r="G135" s="124">
        <v>79.739999999999995</v>
      </c>
      <c r="H135" s="61">
        <f t="shared" si="11"/>
        <v>0</v>
      </c>
      <c r="I135" s="58"/>
      <c r="J135" s="58"/>
      <c r="K135" s="59"/>
      <c r="L135" s="60"/>
      <c r="M135" s="61">
        <f t="shared" si="12"/>
        <v>0</v>
      </c>
    </row>
    <row r="136" spans="1:13" ht="15">
      <c r="A136" s="40"/>
      <c r="B136" s="27">
        <f t="shared" si="10"/>
        <v>0</v>
      </c>
      <c r="C136" s="49">
        <v>110921</v>
      </c>
      <c r="D136" s="54" t="s">
        <v>120</v>
      </c>
      <c r="E136" s="54"/>
      <c r="F136" s="132" t="s">
        <v>95</v>
      </c>
      <c r="G136" s="124">
        <v>86.58</v>
      </c>
      <c r="H136" s="61">
        <f t="shared" si="11"/>
        <v>0</v>
      </c>
      <c r="I136" s="58"/>
      <c r="J136" s="58"/>
      <c r="K136" s="59"/>
      <c r="L136" s="60"/>
      <c r="M136" s="61">
        <f t="shared" si="12"/>
        <v>0</v>
      </c>
    </row>
    <row r="137" spans="1:13" ht="15">
      <c r="A137" s="40"/>
      <c r="B137" s="27">
        <f t="shared" si="10"/>
        <v>0</v>
      </c>
      <c r="C137" s="49">
        <v>110080</v>
      </c>
      <c r="D137" s="54" t="s">
        <v>121</v>
      </c>
      <c r="E137" s="54"/>
      <c r="F137" s="132" t="s">
        <v>95</v>
      </c>
      <c r="G137" s="124">
        <v>144.87</v>
      </c>
      <c r="H137" s="61">
        <f t="shared" si="11"/>
        <v>0</v>
      </c>
      <c r="I137" s="58"/>
      <c r="J137" s="58"/>
      <c r="K137" s="59"/>
      <c r="L137" s="60"/>
      <c r="M137" s="61">
        <f t="shared" si="12"/>
        <v>0</v>
      </c>
    </row>
    <row r="138" spans="1:13" ht="15">
      <c r="A138" s="40"/>
      <c r="B138" s="27">
        <f t="shared" si="10"/>
        <v>0</v>
      </c>
      <c r="C138" s="49">
        <v>100348</v>
      </c>
      <c r="D138" s="54" t="s">
        <v>122</v>
      </c>
      <c r="E138" s="54"/>
      <c r="F138" s="132" t="s">
        <v>95</v>
      </c>
      <c r="G138" s="124">
        <v>24.45</v>
      </c>
      <c r="H138" s="61">
        <f t="shared" si="11"/>
        <v>0</v>
      </c>
      <c r="I138" s="58"/>
      <c r="J138" s="58"/>
      <c r="K138" s="59"/>
      <c r="L138" s="60"/>
      <c r="M138" s="61">
        <f t="shared" si="12"/>
        <v>0</v>
      </c>
    </row>
    <row r="139" spans="1:13" ht="15">
      <c r="A139" s="40"/>
      <c r="B139" s="27">
        <f t="shared" si="10"/>
        <v>0</v>
      </c>
      <c r="C139" s="49">
        <v>110931</v>
      </c>
      <c r="D139" s="54" t="s">
        <v>123</v>
      </c>
      <c r="E139" s="54"/>
      <c r="F139" s="132" t="s">
        <v>124</v>
      </c>
      <c r="G139" s="124">
        <v>83.25</v>
      </c>
      <c r="H139" s="61">
        <f t="shared" si="11"/>
        <v>0</v>
      </c>
      <c r="I139" s="58"/>
      <c r="J139" s="58"/>
      <c r="K139" s="59"/>
      <c r="L139" s="60"/>
      <c r="M139" s="61">
        <f t="shared" si="12"/>
        <v>0</v>
      </c>
    </row>
    <row r="140" spans="1:13" ht="15">
      <c r="A140" s="40"/>
      <c r="B140" s="27">
        <f t="shared" si="10"/>
        <v>0</v>
      </c>
      <c r="C140" s="49">
        <v>100046</v>
      </c>
      <c r="D140" s="54" t="s">
        <v>125</v>
      </c>
      <c r="E140" s="54"/>
      <c r="F140" s="132" t="s">
        <v>82</v>
      </c>
      <c r="G140" s="140">
        <v>61.5</v>
      </c>
      <c r="H140" s="61">
        <f t="shared" si="11"/>
        <v>0</v>
      </c>
      <c r="I140" s="93"/>
      <c r="J140" s="66" t="s">
        <v>83</v>
      </c>
      <c r="K140" s="67">
        <f>G140/6</f>
        <v>10.25</v>
      </c>
      <c r="L140" s="68">
        <f>I140*K140</f>
        <v>0</v>
      </c>
      <c r="M140" s="27">
        <f t="shared" si="12"/>
        <v>0</v>
      </c>
    </row>
    <row r="141" spans="1:13" ht="15">
      <c r="A141" s="40"/>
      <c r="B141" s="27">
        <f t="shared" si="10"/>
        <v>0</v>
      </c>
      <c r="C141" s="49">
        <v>110859</v>
      </c>
      <c r="D141" s="54" t="s">
        <v>126</v>
      </c>
      <c r="E141" s="54"/>
      <c r="F141" s="132" t="s">
        <v>127</v>
      </c>
      <c r="G141" s="124">
        <v>46.32</v>
      </c>
      <c r="H141" s="61">
        <f t="shared" si="11"/>
        <v>0</v>
      </c>
      <c r="I141" s="94"/>
      <c r="J141" s="35" t="s">
        <v>128</v>
      </c>
      <c r="K141" s="30">
        <f>G141/96</f>
        <v>0.48249999999999998</v>
      </c>
      <c r="L141" s="27">
        <f>I141*K141</f>
        <v>0</v>
      </c>
      <c r="M141" s="27">
        <f t="shared" si="12"/>
        <v>0</v>
      </c>
    </row>
    <row r="142" spans="1:13" ht="15">
      <c r="A142" s="40"/>
      <c r="B142" s="27">
        <f t="shared" si="10"/>
        <v>0</v>
      </c>
      <c r="C142" s="62">
        <v>100277</v>
      </c>
      <c r="D142" s="49" t="s">
        <v>129</v>
      </c>
      <c r="E142" s="54"/>
      <c r="F142" s="132" t="s">
        <v>130</v>
      </c>
      <c r="G142" s="124">
        <v>22.12</v>
      </c>
      <c r="H142" s="61">
        <f t="shared" si="11"/>
        <v>0</v>
      </c>
      <c r="I142" s="94"/>
      <c r="J142" s="35" t="s">
        <v>128</v>
      </c>
      <c r="K142" s="30">
        <f>G142/70</f>
        <v>0.316</v>
      </c>
      <c r="L142" s="27">
        <f>I142*K142</f>
        <v>0</v>
      </c>
      <c r="M142" s="27">
        <f t="shared" si="12"/>
        <v>0</v>
      </c>
    </row>
    <row r="143" spans="1:13" ht="15">
      <c r="A143" s="40"/>
      <c r="B143" s="27">
        <f t="shared" si="10"/>
        <v>0</v>
      </c>
      <c r="C143" s="49">
        <v>110651</v>
      </c>
      <c r="D143" s="54" t="s">
        <v>131</v>
      </c>
      <c r="E143" s="54"/>
      <c r="F143" s="132" t="s">
        <v>127</v>
      </c>
      <c r="G143" s="124">
        <v>32.44</v>
      </c>
      <c r="H143" s="61">
        <f t="shared" si="11"/>
        <v>0</v>
      </c>
      <c r="I143" s="94"/>
      <c r="J143" s="35" t="s">
        <v>128</v>
      </c>
      <c r="K143" s="30">
        <f>G143/96</f>
        <v>0.33791666666666664</v>
      </c>
      <c r="L143" s="27">
        <f>I143*K143</f>
        <v>0</v>
      </c>
      <c r="M143" s="27">
        <f t="shared" si="12"/>
        <v>0</v>
      </c>
    </row>
    <row r="144" spans="1:13" ht="15">
      <c r="A144" s="40"/>
      <c r="B144" s="27">
        <f t="shared" si="10"/>
        <v>0</v>
      </c>
      <c r="C144" s="49">
        <v>100241</v>
      </c>
      <c r="D144" s="54" t="s">
        <v>132</v>
      </c>
      <c r="E144" s="54"/>
      <c r="F144" s="132" t="s">
        <v>133</v>
      </c>
      <c r="G144" s="124">
        <v>44.09</v>
      </c>
      <c r="H144" s="61">
        <f t="shared" si="11"/>
        <v>0</v>
      </c>
      <c r="I144" s="91"/>
      <c r="J144" s="26" t="s">
        <v>134</v>
      </c>
      <c r="K144" s="56">
        <f>G144/96</f>
        <v>0.45927083333333335</v>
      </c>
      <c r="L144" s="57">
        <f>I144*K144</f>
        <v>0</v>
      </c>
      <c r="M144" s="27">
        <f t="shared" si="12"/>
        <v>0</v>
      </c>
    </row>
    <row r="145" spans="1:13" ht="15">
      <c r="A145" s="40"/>
      <c r="B145" s="27">
        <f t="shared" si="10"/>
        <v>0</v>
      </c>
      <c r="C145" s="49">
        <v>100239</v>
      </c>
      <c r="D145" s="54" t="s">
        <v>135</v>
      </c>
      <c r="E145" s="54"/>
      <c r="F145" s="132" t="s">
        <v>136</v>
      </c>
      <c r="G145" s="124">
        <v>32.46</v>
      </c>
      <c r="H145" s="61">
        <f t="shared" si="11"/>
        <v>0</v>
      </c>
      <c r="I145" s="58"/>
      <c r="J145" s="58"/>
      <c r="K145" s="59"/>
      <c r="L145" s="60"/>
      <c r="M145" s="61">
        <f t="shared" si="12"/>
        <v>0</v>
      </c>
    </row>
    <row r="146" spans="1:13" ht="15">
      <c r="A146" s="40"/>
      <c r="B146" s="27">
        <f t="shared" si="10"/>
        <v>0</v>
      </c>
      <c r="C146" s="49">
        <v>100350</v>
      </c>
      <c r="D146" s="54" t="s">
        <v>137</v>
      </c>
      <c r="E146" s="54"/>
      <c r="F146" s="132" t="s">
        <v>95</v>
      </c>
      <c r="G146" s="124">
        <v>28.75</v>
      </c>
      <c r="H146" s="61">
        <f t="shared" si="11"/>
        <v>0</v>
      </c>
      <c r="I146" s="58"/>
      <c r="J146" s="58"/>
      <c r="K146" s="59"/>
      <c r="L146" s="60"/>
      <c r="M146" s="61">
        <f t="shared" si="12"/>
        <v>0</v>
      </c>
    </row>
    <row r="147" spans="1:13" ht="15">
      <c r="A147" s="40"/>
      <c r="B147" s="27">
        <f t="shared" si="10"/>
        <v>0</v>
      </c>
      <c r="C147" s="49">
        <v>100187</v>
      </c>
      <c r="D147" s="54" t="s">
        <v>138</v>
      </c>
      <c r="E147" s="54"/>
      <c r="F147" s="132" t="s">
        <v>139</v>
      </c>
      <c r="G147" s="140">
        <v>114.8</v>
      </c>
      <c r="H147" s="61">
        <f t="shared" si="11"/>
        <v>0</v>
      </c>
      <c r="I147" s="93"/>
      <c r="J147" s="66" t="s">
        <v>83</v>
      </c>
      <c r="K147" s="67">
        <f>G147/8</f>
        <v>14.35</v>
      </c>
      <c r="L147" s="68">
        <f>I147*K147</f>
        <v>0</v>
      </c>
      <c r="M147" s="27">
        <f t="shared" si="12"/>
        <v>0</v>
      </c>
    </row>
    <row r="148" spans="1:13" ht="15">
      <c r="A148" s="40"/>
      <c r="B148" s="27">
        <f t="shared" si="10"/>
        <v>0</v>
      </c>
      <c r="C148" s="49">
        <v>100188</v>
      </c>
      <c r="D148" s="54" t="s">
        <v>140</v>
      </c>
      <c r="E148" s="54"/>
      <c r="F148" s="132" t="s">
        <v>139</v>
      </c>
      <c r="G148" s="140">
        <v>109.6</v>
      </c>
      <c r="H148" s="61">
        <f t="shared" si="11"/>
        <v>0</v>
      </c>
      <c r="I148" s="94"/>
      <c r="J148" s="26" t="s">
        <v>83</v>
      </c>
      <c r="K148" s="69">
        <f>G148/8</f>
        <v>13.7</v>
      </c>
      <c r="L148" s="27">
        <f>I148*K148</f>
        <v>0</v>
      </c>
      <c r="M148" s="27">
        <f t="shared" si="12"/>
        <v>0</v>
      </c>
    </row>
    <row r="149" spans="1:13">
      <c r="A149" s="40"/>
      <c r="B149" s="27">
        <f>A149*G149</f>
        <v>0</v>
      </c>
      <c r="C149" s="49">
        <v>100188</v>
      </c>
      <c r="D149" s="54" t="s">
        <v>141</v>
      </c>
      <c r="E149" s="54"/>
      <c r="F149" s="132" t="s">
        <v>142</v>
      </c>
      <c r="G149" s="125">
        <v>109.6</v>
      </c>
      <c r="H149" s="61">
        <f>E149*G149</f>
        <v>0</v>
      </c>
      <c r="I149" s="94"/>
      <c r="J149" s="26" t="s">
        <v>112</v>
      </c>
      <c r="K149" s="69">
        <f>G149/4</f>
        <v>27.4</v>
      </c>
      <c r="L149" s="27">
        <f>I149*K149</f>
        <v>0</v>
      </c>
      <c r="M149" s="27">
        <f>H149+L149</f>
        <v>0</v>
      </c>
    </row>
    <row r="150" spans="1:13" ht="15">
      <c r="A150" s="40"/>
      <c r="B150" s="27">
        <v>0</v>
      </c>
      <c r="C150" s="62">
        <v>110730</v>
      </c>
      <c r="D150" s="49" t="s">
        <v>143</v>
      </c>
      <c r="E150" s="54"/>
      <c r="F150" s="132" t="s">
        <v>139</v>
      </c>
      <c r="G150" s="140">
        <v>106.47</v>
      </c>
      <c r="H150" s="61">
        <f t="shared" si="11"/>
        <v>0</v>
      </c>
      <c r="I150" s="91"/>
      <c r="J150" s="55" t="s">
        <v>83</v>
      </c>
      <c r="K150" s="70">
        <f>G150/8</f>
        <v>13.30875</v>
      </c>
      <c r="L150" s="57">
        <f>I150*K150</f>
        <v>0</v>
      </c>
      <c r="M150" s="27">
        <f t="shared" si="12"/>
        <v>0</v>
      </c>
    </row>
    <row r="151" spans="1:13" ht="15">
      <c r="A151" s="40"/>
      <c r="B151" s="27">
        <f t="shared" si="10"/>
        <v>0</v>
      </c>
      <c r="C151" s="49">
        <v>100173</v>
      </c>
      <c r="D151" s="54" t="s">
        <v>144</v>
      </c>
      <c r="E151" s="54"/>
      <c r="F151" s="142" t="s">
        <v>145</v>
      </c>
      <c r="G151" s="140">
        <v>98</v>
      </c>
      <c r="H151" s="61">
        <f t="shared" si="11"/>
        <v>0</v>
      </c>
      <c r="I151" s="58"/>
      <c r="J151" s="58"/>
      <c r="K151" s="59"/>
      <c r="L151" s="60"/>
      <c r="M151" s="61">
        <f t="shared" si="12"/>
        <v>0</v>
      </c>
    </row>
    <row r="152" spans="1:13" ht="14.1" customHeight="1">
      <c r="A152" s="40"/>
      <c r="B152" s="27">
        <f t="shared" si="10"/>
        <v>0</v>
      </c>
      <c r="C152" s="62">
        <v>100357</v>
      </c>
      <c r="D152" s="49" t="s">
        <v>146</v>
      </c>
      <c r="E152" s="54"/>
      <c r="F152" s="132" t="s">
        <v>82</v>
      </c>
      <c r="G152" s="124">
        <v>37.18</v>
      </c>
      <c r="H152" s="61">
        <f t="shared" si="11"/>
        <v>0</v>
      </c>
      <c r="I152" s="93"/>
      <c r="J152" s="66" t="s">
        <v>83</v>
      </c>
      <c r="K152" s="67">
        <f>G152/6</f>
        <v>6.1966666666666663</v>
      </c>
      <c r="L152" s="68">
        <f>I152*K152</f>
        <v>0</v>
      </c>
      <c r="M152" s="27">
        <f t="shared" si="12"/>
        <v>0</v>
      </c>
    </row>
    <row r="153" spans="1:13" ht="15">
      <c r="A153" s="40"/>
      <c r="B153" s="27">
        <f t="shared" si="10"/>
        <v>0</v>
      </c>
      <c r="C153" s="49">
        <v>100355</v>
      </c>
      <c r="D153" s="54" t="s">
        <v>147</v>
      </c>
      <c r="E153" s="54"/>
      <c r="F153" s="132" t="s">
        <v>82</v>
      </c>
      <c r="G153" s="124">
        <v>41.56</v>
      </c>
      <c r="H153" s="61">
        <f t="shared" si="11"/>
        <v>0</v>
      </c>
      <c r="I153" s="94"/>
      <c r="J153" s="26" t="s">
        <v>83</v>
      </c>
      <c r="K153" s="30">
        <f>G153/6</f>
        <v>6.9266666666666667</v>
      </c>
      <c r="L153" s="27">
        <f>I153*K153</f>
        <v>0</v>
      </c>
      <c r="M153" s="27">
        <f t="shared" si="12"/>
        <v>0</v>
      </c>
    </row>
    <row r="154" spans="1:13" ht="15">
      <c r="A154" s="40"/>
      <c r="B154" s="27">
        <f t="shared" si="10"/>
        <v>0</v>
      </c>
      <c r="C154" s="49">
        <v>100256</v>
      </c>
      <c r="D154" s="54" t="s">
        <v>148</v>
      </c>
      <c r="E154" s="54"/>
      <c r="F154" s="132" t="s">
        <v>43</v>
      </c>
      <c r="G154" s="124">
        <v>52.32</v>
      </c>
      <c r="H154" s="61">
        <f t="shared" si="11"/>
        <v>0</v>
      </c>
      <c r="I154" s="94"/>
      <c r="J154" s="35" t="s">
        <v>44</v>
      </c>
      <c r="K154" s="69">
        <f>G154/96</f>
        <v>0.54500000000000004</v>
      </c>
      <c r="L154" s="27">
        <f>I154*K154</f>
        <v>0</v>
      </c>
      <c r="M154" s="27">
        <f t="shared" si="12"/>
        <v>0</v>
      </c>
    </row>
    <row r="155" spans="1:13" ht="15">
      <c r="A155" s="40"/>
      <c r="B155" s="27">
        <f t="shared" si="10"/>
        <v>0</v>
      </c>
      <c r="C155" s="49">
        <v>100254</v>
      </c>
      <c r="D155" s="54" t="s">
        <v>149</v>
      </c>
      <c r="E155" s="54"/>
      <c r="F155" s="132" t="s">
        <v>95</v>
      </c>
      <c r="G155" s="124">
        <v>43.85</v>
      </c>
      <c r="H155" s="61">
        <f t="shared" si="11"/>
        <v>0</v>
      </c>
      <c r="I155" s="58"/>
      <c r="J155" s="58"/>
      <c r="K155" s="59"/>
      <c r="L155" s="60"/>
      <c r="M155" s="27">
        <f t="shared" si="12"/>
        <v>0</v>
      </c>
    </row>
    <row r="156" spans="1:13" ht="15">
      <c r="A156" s="40"/>
      <c r="B156" s="27">
        <f t="shared" si="10"/>
        <v>0</v>
      </c>
      <c r="C156" s="62">
        <v>110846</v>
      </c>
      <c r="D156" s="49" t="s">
        <v>150</v>
      </c>
      <c r="E156" s="71"/>
      <c r="F156" s="132" t="s">
        <v>82</v>
      </c>
      <c r="G156" s="124">
        <v>53.05</v>
      </c>
      <c r="H156" s="61">
        <f>E156*G156</f>
        <v>0</v>
      </c>
      <c r="I156" s="95"/>
      <c r="J156" s="26" t="s">
        <v>83</v>
      </c>
      <c r="K156" s="69">
        <f>G156/6</f>
        <v>8.8416666666666668</v>
      </c>
      <c r="L156" s="27">
        <f>I156*K156</f>
        <v>0</v>
      </c>
      <c r="M156" s="27">
        <f t="shared" si="12"/>
        <v>0</v>
      </c>
    </row>
    <row r="157" spans="1:13" ht="15">
      <c r="A157" s="40"/>
      <c r="B157" s="27">
        <f t="shared" si="10"/>
        <v>0</v>
      </c>
      <c r="C157" s="49">
        <v>100121</v>
      </c>
      <c r="D157" s="54" t="s">
        <v>151</v>
      </c>
      <c r="E157" s="54"/>
      <c r="F157" s="132" t="s">
        <v>100</v>
      </c>
      <c r="G157" s="140">
        <v>137</v>
      </c>
      <c r="H157" s="61">
        <f>E157*G157</f>
        <v>0</v>
      </c>
      <c r="I157" s="58"/>
      <c r="J157" s="58"/>
      <c r="K157" s="59"/>
      <c r="L157" s="60"/>
      <c r="M157" s="27">
        <f t="shared" si="12"/>
        <v>0</v>
      </c>
    </row>
    <row r="158" spans="1:13" ht="15">
      <c r="A158" s="40"/>
      <c r="B158" s="27">
        <f t="shared" si="10"/>
        <v>0</v>
      </c>
      <c r="C158" s="49">
        <v>110554</v>
      </c>
      <c r="D158" s="54" t="s">
        <v>152</v>
      </c>
      <c r="E158" s="54"/>
      <c r="F158" s="132" t="s">
        <v>139</v>
      </c>
      <c r="G158" s="140">
        <v>226.8</v>
      </c>
      <c r="H158" s="61">
        <f>E158*G158</f>
        <v>0</v>
      </c>
      <c r="I158" s="94"/>
      <c r="J158" s="26" t="s">
        <v>83</v>
      </c>
      <c r="K158" s="69">
        <f>G158/8</f>
        <v>28.35</v>
      </c>
      <c r="L158" s="27">
        <f>I158*K158</f>
        <v>0</v>
      </c>
      <c r="M158" s="27">
        <f t="shared" si="12"/>
        <v>0</v>
      </c>
    </row>
    <row r="159" spans="1:13" ht="15">
      <c r="A159" s="40"/>
      <c r="B159" s="27">
        <f t="shared" si="10"/>
        <v>0</v>
      </c>
      <c r="C159" s="49">
        <v>100125</v>
      </c>
      <c r="D159" s="54" t="s">
        <v>153</v>
      </c>
      <c r="E159" s="54"/>
      <c r="F159" s="142" t="s">
        <v>154</v>
      </c>
      <c r="G159" s="140">
        <v>198</v>
      </c>
      <c r="H159" s="61">
        <f>E159*G159</f>
        <v>0</v>
      </c>
      <c r="I159" s="58"/>
      <c r="J159" s="58"/>
      <c r="K159" s="59"/>
      <c r="L159" s="60"/>
      <c r="M159" s="27">
        <f t="shared" si="12"/>
        <v>0</v>
      </c>
    </row>
    <row r="160" spans="1:13">
      <c r="A160" s="116" t="s">
        <v>16</v>
      </c>
      <c r="B160" s="84">
        <f>SUM(B117:B159)</f>
        <v>0</v>
      </c>
      <c r="C160" s="40"/>
      <c r="D160" s="42"/>
      <c r="E160" s="43"/>
      <c r="F160" s="44"/>
      <c r="G160" s="139"/>
      <c r="H160" s="42"/>
      <c r="I160" s="43"/>
      <c r="J160" s="44"/>
      <c r="K160" s="42"/>
      <c r="L160" s="42"/>
      <c r="M160" s="84">
        <f>SUM(B117:B159)</f>
        <v>0</v>
      </c>
    </row>
    <row r="161" spans="1:13" ht="13.5" thickBot="1">
      <c r="A161" s="17" t="s">
        <v>155</v>
      </c>
      <c r="B161" s="18"/>
      <c r="C161" s="72"/>
      <c r="D161" s="73"/>
      <c r="E161" s="74"/>
      <c r="F161" s="75"/>
      <c r="G161" s="105"/>
      <c r="H161" s="73"/>
      <c r="I161" s="74"/>
      <c r="J161" s="75"/>
      <c r="K161" s="73"/>
      <c r="L161" s="19" t="s">
        <v>156</v>
      </c>
      <c r="M161" s="20"/>
    </row>
    <row r="162" spans="1:13" ht="13.5" thickBot="1">
      <c r="A162" s="21">
        <f>SUM(B54,B108,B160)</f>
        <v>0</v>
      </c>
      <c r="B162" s="22"/>
      <c r="C162" s="76"/>
      <c r="D162" s="77"/>
      <c r="E162" s="78"/>
      <c r="F162" s="79"/>
      <c r="G162" s="106"/>
      <c r="H162" s="77"/>
      <c r="I162" s="78"/>
      <c r="J162" s="79"/>
      <c r="K162" s="80"/>
      <c r="L162" s="23">
        <f>SUM(B54,B108,B160)</f>
        <v>0</v>
      </c>
      <c r="M162" s="24"/>
    </row>
    <row r="163" spans="1:13" ht="13.5" thickTop="1">
      <c r="B163" s="1"/>
      <c r="G163" s="104"/>
      <c r="H163" s="1"/>
      <c r="K163" s="1"/>
      <c r="L163" s="1"/>
      <c r="M163" s="1"/>
    </row>
    <row r="164" spans="1:13" ht="25.35" customHeight="1">
      <c r="B164" s="1"/>
      <c r="G164" s="104"/>
      <c r="H164" s="1"/>
      <c r="K164" s="1"/>
      <c r="L164" s="1"/>
      <c r="M164" s="1"/>
    </row>
    <row r="165" spans="1:13" ht="25.35" customHeight="1">
      <c r="B165" s="1"/>
      <c r="G165" s="104"/>
      <c r="H165" s="1"/>
      <c r="K165" s="1"/>
      <c r="L165" s="1"/>
      <c r="M165" s="1"/>
    </row>
    <row r="166" spans="1:13" ht="25.35" customHeight="1">
      <c r="B166" s="1"/>
      <c r="C166" s="1"/>
      <c r="E166" s="1"/>
      <c r="G166" s="104"/>
      <c r="H166" s="1"/>
      <c r="K166" s="1"/>
      <c r="L166" s="1"/>
      <c r="M166" s="1"/>
    </row>
    <row r="167" spans="1:13" ht="25.35" customHeight="1">
      <c r="B167" s="1"/>
      <c r="G167" s="104"/>
      <c r="H167" s="1"/>
      <c r="K167" s="1"/>
      <c r="L167" s="1"/>
      <c r="M167" s="1"/>
    </row>
    <row r="168" spans="1:13" ht="25.35" customHeight="1">
      <c r="B168" s="1"/>
      <c r="G168" s="104"/>
      <c r="H168" s="1"/>
      <c r="K168" s="1"/>
      <c r="L168" s="1"/>
      <c r="M168" s="1"/>
    </row>
    <row r="169" spans="1:13" ht="25.35" customHeight="1">
      <c r="B169" s="1"/>
      <c r="G169" s="104"/>
      <c r="H169" s="1"/>
      <c r="K169" s="1"/>
      <c r="L169" s="1"/>
      <c r="M169" s="1"/>
    </row>
    <row r="170" spans="1:13" ht="25.35" customHeight="1">
      <c r="B170" s="1"/>
      <c r="G170" s="104"/>
      <c r="H170" s="1"/>
      <c r="K170" s="1"/>
      <c r="L170" s="1"/>
      <c r="M170" s="1"/>
    </row>
    <row r="171" spans="1:13" ht="25.35" customHeight="1">
      <c r="B171" s="1"/>
      <c r="G171" s="104"/>
      <c r="H171" s="1"/>
      <c r="K171" s="1"/>
      <c r="L171" s="1"/>
      <c r="M171" s="1"/>
    </row>
    <row r="172" spans="1:13" ht="25.35" customHeight="1">
      <c r="B172" s="1"/>
      <c r="G172" s="104"/>
      <c r="H172" s="1"/>
      <c r="K172" s="1"/>
      <c r="L172" s="1"/>
      <c r="M172" s="1"/>
    </row>
    <row r="173" spans="1:13" ht="25.35" customHeight="1">
      <c r="B173" s="1"/>
      <c r="G173" s="104"/>
      <c r="H173" s="1"/>
      <c r="K173" s="1"/>
      <c r="L173" s="1"/>
      <c r="M173" s="1"/>
    </row>
    <row r="174" spans="1:13" ht="25.35" customHeight="1">
      <c r="B174" s="1"/>
      <c r="G174" s="104"/>
      <c r="H174" s="1"/>
      <c r="K174" s="1"/>
      <c r="L174" s="1"/>
      <c r="M174" s="1"/>
    </row>
    <row r="175" spans="1:13" ht="25.35" customHeight="1">
      <c r="B175" s="1"/>
      <c r="G175" s="104"/>
      <c r="H175" s="1"/>
      <c r="K175" s="1"/>
      <c r="L175" s="1"/>
      <c r="M175" s="1"/>
    </row>
    <row r="176" spans="1:13" ht="25.35" customHeight="1">
      <c r="B176" s="1"/>
      <c r="G176" s="104"/>
      <c r="H176" s="1"/>
      <c r="K176" s="1"/>
      <c r="L176" s="1"/>
      <c r="M176" s="1"/>
    </row>
    <row r="177" spans="2:13" ht="25.35" customHeight="1">
      <c r="B177" s="1"/>
      <c r="G177" s="104"/>
      <c r="H177" s="1"/>
      <c r="K177" s="1"/>
      <c r="L177" s="1"/>
      <c r="M177" s="1"/>
    </row>
    <row r="178" spans="2:13" ht="25.35" customHeight="1">
      <c r="B178" s="1"/>
      <c r="G178" s="104"/>
      <c r="H178" s="1"/>
      <c r="K178" s="1"/>
      <c r="L178" s="1"/>
      <c r="M178" s="1"/>
    </row>
    <row r="179" spans="2:13" ht="25.35" customHeight="1">
      <c r="B179" s="1"/>
      <c r="G179" s="104"/>
      <c r="H179" s="1"/>
      <c r="K179" s="1"/>
      <c r="L179" s="1"/>
      <c r="M179" s="1"/>
    </row>
    <row r="180" spans="2:13" ht="25.35" customHeight="1">
      <c r="B180" s="1"/>
      <c r="G180" s="104"/>
      <c r="H180" s="1"/>
      <c r="K180" s="1"/>
      <c r="L180" s="1"/>
      <c r="M180" s="1"/>
    </row>
    <row r="181" spans="2:13" ht="25.35" customHeight="1">
      <c r="B181" s="1"/>
      <c r="G181" s="104"/>
      <c r="H181" s="1"/>
      <c r="K181" s="1"/>
      <c r="L181" s="1"/>
      <c r="M181" s="1"/>
    </row>
    <row r="182" spans="2:13" ht="25.35" customHeight="1">
      <c r="B182" s="1"/>
      <c r="G182" s="104"/>
      <c r="H182" s="1"/>
      <c r="K182" s="1"/>
      <c r="L182" s="1"/>
      <c r="M182" s="1"/>
    </row>
    <row r="183" spans="2:13" ht="25.35" customHeight="1">
      <c r="B183" s="1"/>
      <c r="G183" s="104"/>
      <c r="H183" s="1"/>
      <c r="K183" s="1"/>
      <c r="L183" s="1"/>
      <c r="M183" s="1"/>
    </row>
    <row r="184" spans="2:13" ht="25.35" customHeight="1">
      <c r="B184" s="1"/>
      <c r="G184" s="104"/>
      <c r="H184" s="1"/>
      <c r="K184" s="1"/>
      <c r="L184" s="1"/>
      <c r="M184" s="1"/>
    </row>
    <row r="185" spans="2:13" ht="25.35" customHeight="1">
      <c r="B185" s="1"/>
      <c r="G185" s="104"/>
      <c r="H185" s="1"/>
      <c r="K185" s="1"/>
      <c r="L185" s="1"/>
      <c r="M185" s="1"/>
    </row>
    <row r="186" spans="2:13" ht="25.35" customHeight="1">
      <c r="B186" s="1"/>
      <c r="G186" s="104"/>
      <c r="H186" s="1"/>
      <c r="K186" s="1"/>
      <c r="L186" s="1"/>
      <c r="M186" s="1"/>
    </row>
    <row r="187" spans="2:13" ht="25.35" customHeight="1">
      <c r="B187" s="1"/>
      <c r="G187" s="104"/>
      <c r="H187" s="1"/>
      <c r="K187" s="1"/>
      <c r="L187" s="1"/>
      <c r="M187" s="1"/>
    </row>
    <row r="188" spans="2:13" ht="25.35" customHeight="1">
      <c r="B188" s="1"/>
      <c r="G188" s="104"/>
      <c r="H188" s="1"/>
      <c r="K188" s="1"/>
      <c r="L188" s="1"/>
      <c r="M188" s="1"/>
    </row>
    <row r="189" spans="2:13" ht="25.35" customHeight="1">
      <c r="B189" s="1"/>
      <c r="G189" s="104"/>
      <c r="H189" s="1"/>
      <c r="K189" s="1"/>
      <c r="L189" s="1"/>
      <c r="M189" s="1"/>
    </row>
    <row r="190" spans="2:13" ht="25.35" customHeight="1">
      <c r="B190" s="1"/>
      <c r="G190" s="104"/>
      <c r="H190" s="1"/>
      <c r="K190" s="1"/>
      <c r="L190" s="1"/>
      <c r="M190" s="1"/>
    </row>
    <row r="191" spans="2:13" ht="25.35" customHeight="1">
      <c r="B191" s="1"/>
      <c r="G191" s="104"/>
      <c r="H191" s="1"/>
      <c r="K191" s="1"/>
      <c r="L191" s="1"/>
      <c r="M191" s="1"/>
    </row>
    <row r="192" spans="2:13" ht="25.35" customHeight="1">
      <c r="B192" s="1"/>
      <c r="G192" s="104"/>
      <c r="H192" s="1"/>
      <c r="K192" s="1"/>
      <c r="L192" s="1"/>
      <c r="M192" s="1"/>
    </row>
    <row r="193" spans="2:13" ht="25.35" customHeight="1">
      <c r="B193" s="1"/>
      <c r="G193" s="104"/>
      <c r="H193" s="1"/>
      <c r="K193" s="1"/>
      <c r="L193" s="1"/>
      <c r="M193" s="1"/>
    </row>
    <row r="194" spans="2:13" ht="25.35" customHeight="1">
      <c r="B194" s="1"/>
      <c r="G194" s="104"/>
      <c r="H194" s="1"/>
      <c r="K194" s="1"/>
      <c r="L194" s="1"/>
      <c r="M194" s="1"/>
    </row>
    <row r="195" spans="2:13" ht="25.35" customHeight="1">
      <c r="B195" s="1"/>
      <c r="G195" s="104"/>
      <c r="H195" s="1"/>
      <c r="K195" s="1"/>
      <c r="L195" s="1"/>
      <c r="M195" s="1"/>
    </row>
    <row r="196" spans="2:13" ht="25.35" customHeight="1">
      <c r="B196" s="1"/>
      <c r="G196" s="104"/>
      <c r="H196" s="1"/>
      <c r="K196" s="1"/>
      <c r="L196" s="1"/>
      <c r="M196" s="1"/>
    </row>
  </sheetData>
  <sheetProtection formatCells="0" formatColumns="0" formatRows="0" insertColumns="0" insertRows="0" insertHyperlinks="0" deleteColumns="0" deleteRows="0"/>
  <sortState xmlns:xlrd2="http://schemas.microsoft.com/office/spreadsheetml/2017/richdata2" ref="B15:D40">
    <sortCondition ref="D13"/>
  </sortState>
  <mergeCells count="24">
    <mergeCell ref="A111:B111"/>
    <mergeCell ref="C111:D115"/>
    <mergeCell ref="E111:L111"/>
    <mergeCell ref="E112:H112"/>
    <mergeCell ref="I112:L112"/>
    <mergeCell ref="A57:B57"/>
    <mergeCell ref="C57:D61"/>
    <mergeCell ref="E57:L57"/>
    <mergeCell ref="E58:H58"/>
    <mergeCell ref="I58:L58"/>
    <mergeCell ref="A56:D56"/>
    <mergeCell ref="A6:D6"/>
    <mergeCell ref="A7:B7"/>
    <mergeCell ref="C7:D11"/>
    <mergeCell ref="E7:L7"/>
    <mergeCell ref="E8:H8"/>
    <mergeCell ref="I8:L8"/>
    <mergeCell ref="A1:M1"/>
    <mergeCell ref="A2:B2"/>
    <mergeCell ref="D2:G2"/>
    <mergeCell ref="I2:K2"/>
    <mergeCell ref="A4:C4"/>
    <mergeCell ref="D4:G4"/>
    <mergeCell ref="I4:K4"/>
  </mergeCells>
  <phoneticPr fontId="7" type="noConversion"/>
  <printOptions horizontalCentered="1"/>
  <pageMargins left="0.15" right="0.2" top="0.75" bottom="0.63119999999999998" header="0.3" footer="0.3"/>
  <pageSetup scale="61" fitToHeight="0" orientation="portrait" r:id="rId1"/>
  <headerFooter>
    <oddHeader>&amp;C&amp;"Arial,Bold"&amp;14Georgia Department of Education
Inventory - USDA Foods
School Year 2024-2025</oddHeader>
    <oddFooter xml:space="preserve">&amp;C&amp;"Arial Narrow,Regular"Georgia Department of Education School Nutrition
This institution is an equal opportunity provider.&amp;RPage &amp;P of &amp;N    </oddFooter>
  </headerFooter>
  <rowBreaks count="2" manualBreakCount="2">
    <brk id="55" max="16383" man="1"/>
    <brk id="109" max="16383" man="1"/>
  </rowBreaks>
  <ignoredErrors>
    <ignoredError sqref="A12 B12:M12 A62:M62 A116:M116 C119" numberStoredAsText="1"/>
    <ignoredError sqref="K15 K27 K142 K14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00A26F36FFF24B8EF92B0F318AA8D2" ma:contentTypeVersion="1" ma:contentTypeDescription="Create a new document." ma:contentTypeScope="" ma:versionID="a4664d3f9f04a31468b09dfab94d70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292e01370a06b57d65de8bf0b95326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47256D-CE88-4C99-A0F4-D5FE78BA24E3}"/>
</file>

<file path=customXml/itemProps2.xml><?xml version="1.0" encoding="utf-8"?>
<ds:datastoreItem xmlns:ds="http://schemas.openxmlformats.org/officeDocument/2006/customXml" ds:itemID="{C82D50CA-3B7E-475B-B267-A6AF21A20FD2}"/>
</file>

<file path=customXml/itemProps3.xml><?xml version="1.0" encoding="utf-8"?>
<ds:datastoreItem xmlns:ds="http://schemas.openxmlformats.org/officeDocument/2006/customXml" ds:itemID="{6E56536B-0034-40A9-A50E-312A1802B2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Annmarie Evans</dc:creator>
  <cp:keywords/>
  <dc:description/>
  <cp:lastModifiedBy>Latosha Mitchell</cp:lastModifiedBy>
  <cp:revision/>
  <dcterms:created xsi:type="dcterms:W3CDTF">2018-05-01T18:20:26Z</dcterms:created>
  <dcterms:modified xsi:type="dcterms:W3CDTF">2024-05-31T20:32:58Z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0x010100CA00A26F36FFF24B8EF92B0F318AA8D2</vt:lpwstr>
  </property>
  <property fmtid="{D5CDD505-2E9C-101B-9397-08002B2CF9AE}" pid="3" name="Order">
    <vt:r8>59100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ColorHex">
    <vt:lpwstr/>
  </property>
  <property fmtid="{D5CDD505-2E9C-101B-9397-08002B2CF9AE}" pid="7" name="_Emoji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_ColorTag">
    <vt:lpwstr/>
  </property>
  <property fmtid="{D5CDD505-2E9C-101B-9397-08002B2CF9AE}" pid="12" name="TriggerFlowInfo">
    <vt:lpwstr/>
  </property>
  <property fmtid="{D5CDD505-2E9C-101B-9397-08002B2CF9AE}" pid="13" name="MediaServiceImageTags">
    <vt:lpwstr/>
  </property>
</Properties>
</file>